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defaultThemeVersion="202300"/>
  <xr:revisionPtr revIDLastSave="0" documentId="13_ncr:1_{811C364E-B744-41C6-988A-AA6122B825F8}" xr6:coauthVersionLast="47" xr6:coauthVersionMax="47" xr10:uidLastSave="{00000000-0000-0000-0000-000000000000}"/>
  <workbookProtection workbookAlgorithmName="SHA-512" workbookHashValue="0LOEoCGD7eMm1w4hur6nFfJQIGMovipso1dBxavYRPEsWwN5yH3SiZOHPrx9eNBA3SUUqUIyhVZD56fkj9qn1g==" workbookSaltValue="9JNA1uyUHeOaAFk6nP0vjA==" workbookSpinCount="100000" lockStructure="1"/>
  <bookViews>
    <workbookView xWindow="-120" yWindow="-120" windowWidth="29040" windowHeight="15720" firstSheet="1" activeTab="1" xr2:uid="{EEE268C0-25C6-4B03-99CF-9BA4B465EDDB}"/>
  </bookViews>
  <sheets>
    <sheet name="元データ" sheetId="1" state="hidden" r:id="rId1"/>
    <sheet name="表紙" sheetId="3" r:id="rId2"/>
    <sheet name="換算係数"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 l="1"/>
  <c r="E4" i="1"/>
  <c r="F4" i="1"/>
  <c r="C2" i="2" l="1"/>
  <c r="F5" i="1"/>
  <c r="F6" i="1"/>
  <c r="E5" i="1"/>
  <c r="E6" i="1"/>
  <c r="E7" i="1"/>
  <c r="E8" i="1"/>
  <c r="E9" i="1"/>
  <c r="E10" i="1"/>
  <c r="E11" i="1"/>
  <c r="E12" i="1"/>
  <c r="E13" i="1"/>
  <c r="E14" i="1"/>
  <c r="E15" i="1"/>
  <c r="E16" i="1"/>
  <c r="E17" i="1"/>
  <c r="E18" i="1"/>
  <c r="E19" i="1"/>
  <c r="E20" i="1"/>
  <c r="E21" i="1"/>
  <c r="E22" i="1"/>
  <c r="E23" i="1"/>
  <c r="E24" i="1"/>
  <c r="D5" i="1"/>
  <c r="D6" i="1"/>
  <c r="D7" i="1"/>
  <c r="F7" i="1" s="1"/>
  <c r="D8" i="1"/>
  <c r="F8" i="1" s="1"/>
  <c r="D9" i="1"/>
  <c r="F9" i="1" s="1"/>
  <c r="D10" i="1"/>
  <c r="F10" i="1" s="1"/>
  <c r="D11" i="1"/>
  <c r="F11" i="1" s="1"/>
  <c r="D12" i="1"/>
  <c r="F12" i="1" s="1"/>
  <c r="D13" i="1"/>
  <c r="F13" i="1" s="1"/>
  <c r="D14" i="1"/>
  <c r="F14" i="1" s="1"/>
  <c r="D15" i="1"/>
  <c r="D18" i="1" s="1"/>
  <c r="D21" i="1" s="1"/>
  <c r="D24" i="1" s="1"/>
  <c r="F24" i="1" s="1"/>
  <c r="D16" i="1"/>
  <c r="D19" i="1" s="1"/>
  <c r="D22" i="1" s="1"/>
  <c r="F22" i="1" s="1"/>
  <c r="D17" i="1"/>
  <c r="D20" i="1" s="1"/>
  <c r="D23" i="1" s="1"/>
  <c r="F23" i="1" s="1"/>
  <c r="C96" i="2" l="1"/>
  <c r="C97" i="2"/>
  <c r="C6" i="2"/>
  <c r="C7" i="2"/>
  <c r="C8" i="2"/>
  <c r="C9" i="2"/>
  <c r="C10" i="2"/>
  <c r="C22" i="2"/>
  <c r="C34" i="2"/>
  <c r="C46" i="2"/>
  <c r="C58" i="2"/>
  <c r="C70" i="2"/>
  <c r="C82" i="2"/>
  <c r="C94" i="2"/>
  <c r="C24" i="2"/>
  <c r="C36" i="2"/>
  <c r="C60" i="2"/>
  <c r="C84" i="2"/>
  <c r="C13" i="2"/>
  <c r="C37" i="2"/>
  <c r="C61" i="2"/>
  <c r="C85" i="2"/>
  <c r="C14" i="2"/>
  <c r="C26" i="2"/>
  <c r="C50" i="2"/>
  <c r="C86" i="2"/>
  <c r="C27" i="2"/>
  <c r="C51" i="2"/>
  <c r="C63" i="2"/>
  <c r="C87" i="2"/>
  <c r="C40" i="2"/>
  <c r="C64" i="2"/>
  <c r="C88" i="2"/>
  <c r="C17" i="2"/>
  <c r="C53" i="2"/>
  <c r="C77" i="2"/>
  <c r="C18" i="2"/>
  <c r="C54" i="2"/>
  <c r="C78" i="2"/>
  <c r="C90" i="2"/>
  <c r="C31" i="2"/>
  <c r="C43" i="2"/>
  <c r="C67" i="2"/>
  <c r="C91" i="2"/>
  <c r="C32" i="2"/>
  <c r="C56" i="2"/>
  <c r="C80" i="2"/>
  <c r="C21" i="2"/>
  <c r="C57" i="2"/>
  <c r="C69" i="2"/>
  <c r="C93" i="2"/>
  <c r="C11" i="2"/>
  <c r="C23" i="2"/>
  <c r="C35" i="2"/>
  <c r="C47" i="2"/>
  <c r="C59" i="2"/>
  <c r="C71" i="2"/>
  <c r="C83" i="2"/>
  <c r="C95" i="2"/>
  <c r="C12" i="2"/>
  <c r="C48" i="2"/>
  <c r="C72" i="2"/>
  <c r="C25" i="2"/>
  <c r="C49" i="2"/>
  <c r="C73" i="2"/>
  <c r="C5" i="2"/>
  <c r="C38" i="2"/>
  <c r="C62" i="2"/>
  <c r="C74" i="2"/>
  <c r="C15" i="2"/>
  <c r="C39" i="2"/>
  <c r="C75" i="2"/>
  <c r="C28" i="2"/>
  <c r="C52" i="2"/>
  <c r="C76" i="2"/>
  <c r="C29" i="2"/>
  <c r="C41" i="2"/>
  <c r="C65" i="2"/>
  <c r="C89" i="2"/>
  <c r="C42" i="2"/>
  <c r="C66" i="2"/>
  <c r="C19" i="2"/>
  <c r="C55" i="2"/>
  <c r="C79" i="2"/>
  <c r="C20" i="2"/>
  <c r="C44" i="2"/>
  <c r="C68" i="2"/>
  <c r="C92" i="2"/>
  <c r="C33" i="2"/>
  <c r="C45" i="2"/>
  <c r="C81" i="2"/>
  <c r="C30" i="2"/>
  <c r="C16" i="2"/>
  <c r="F20" i="1"/>
  <c r="F19" i="1"/>
  <c r="F17" i="1"/>
  <c r="F16" i="1"/>
  <c r="F18" i="1"/>
  <c r="F15" i="1"/>
  <c r="F21" i="1"/>
</calcChain>
</file>

<file path=xl/sharedStrings.xml><?xml version="1.0" encoding="utf-8"?>
<sst xmlns="http://schemas.openxmlformats.org/spreadsheetml/2006/main" count="407" uniqueCount="213">
  <si>
    <t>CAS番号</t>
    <phoneticPr fontId="1"/>
  </si>
  <si>
    <t>読替ガス種</t>
    <phoneticPr fontId="1"/>
  </si>
  <si>
    <t>換算係数</t>
    <rPh sb="0" eb="4">
      <t>カンサンケイスウ</t>
    </rPh>
    <phoneticPr fontId="1"/>
  </si>
  <si>
    <t>60-29-7</t>
  </si>
  <si>
    <t>シクロヘキサノン</t>
  </si>
  <si>
    <t>67-56-1</t>
  </si>
  <si>
    <t>25639-42-3</t>
  </si>
  <si>
    <t>この表を全て選択し、</t>
    <rPh sb="2" eb="3">
      <t>ヒョウ</t>
    </rPh>
    <rPh sb="4" eb="5">
      <t>スベ</t>
    </rPh>
    <rPh sb="6" eb="8">
      <t>センタク</t>
    </rPh>
    <phoneticPr fontId="1"/>
  </si>
  <si>
    <t>【支援シート】の『機種シート』にある 機種 1 ～ 10 の</t>
    <rPh sb="1" eb="3">
      <t>シエン</t>
    </rPh>
    <rPh sb="9" eb="11">
      <t>キシュ</t>
    </rPh>
    <rPh sb="19" eb="21">
      <t>キシュ</t>
    </rPh>
    <phoneticPr fontId="1"/>
  </si>
  <si>
    <t>CAS番号，物質名，換算係数の下のセルに 「コピー」 &amp; 「ペースト」 します。</t>
    <rPh sb="3" eb="5">
      <t>バンゴウ</t>
    </rPh>
    <rPh sb="6" eb="9">
      <t>ブッシツメイ</t>
    </rPh>
    <rPh sb="10" eb="14">
      <t>カンサンケイスウ</t>
    </rPh>
    <rPh sb="15" eb="16">
      <t>シタ</t>
    </rPh>
    <phoneticPr fontId="1"/>
  </si>
  <si>
    <t>eg.）　A列；4行からC列；4行</t>
    <rPh sb="6" eb="7">
      <t>レツ</t>
    </rPh>
    <rPh sb="9" eb="10">
      <t>ギョウ</t>
    </rPh>
    <rPh sb="12" eb="14">
      <t>cレツ</t>
    </rPh>
    <rPh sb="16" eb="17">
      <t>ギョウ</t>
    </rPh>
    <phoneticPr fontId="1"/>
  </si>
  <si>
    <t>シクロヘキサノール</t>
  </si>
  <si>
    <t>115-07-1</t>
  </si>
  <si>
    <t>読み替え設定</t>
    <rPh sb="0" eb="1">
      <t>ヨ</t>
    </rPh>
    <rPh sb="2" eb="3">
      <t>カ</t>
    </rPh>
    <rPh sb="4" eb="6">
      <t>セッテイ</t>
    </rPh>
    <phoneticPr fontId="1"/>
  </si>
  <si>
    <t>設定ガス</t>
    <rPh sb="0" eb="2">
      <t>セッテイ</t>
    </rPh>
    <phoneticPr fontId="1"/>
  </si>
  <si>
    <t>540-59-0</t>
    <phoneticPr fontId="2"/>
  </si>
  <si>
    <t>8006-61-9</t>
    <phoneticPr fontId="2"/>
  </si>
  <si>
    <t>108-88-3</t>
    <phoneticPr fontId="1"/>
  </si>
  <si>
    <t>トルエン</t>
    <phoneticPr fontId="2"/>
  </si>
  <si>
    <t>75-07-0</t>
  </si>
  <si>
    <t>67-64-1</t>
  </si>
  <si>
    <t>75-05-8</t>
  </si>
  <si>
    <t>123-54-6</t>
  </si>
  <si>
    <t>107-13-1</t>
  </si>
  <si>
    <t>7664-41-7</t>
  </si>
  <si>
    <t>71-43-2</t>
  </si>
  <si>
    <t>630-08-0</t>
  </si>
  <si>
    <t>108-90-7</t>
  </si>
  <si>
    <t>67-66-3</t>
  </si>
  <si>
    <t>107-30-2</t>
  </si>
  <si>
    <t>108-93-0</t>
  </si>
  <si>
    <t>108-94-1</t>
  </si>
  <si>
    <t>287-92-3</t>
  </si>
  <si>
    <t>62-73-7</t>
  </si>
  <si>
    <t>3710-84-7</t>
  </si>
  <si>
    <t>75-09-2</t>
  </si>
  <si>
    <t>109-87-5</t>
  </si>
  <si>
    <t>57-14-7</t>
  </si>
  <si>
    <t>77-78-1</t>
  </si>
  <si>
    <t>68-12-2</t>
  </si>
  <si>
    <t>107-06-2</t>
  </si>
  <si>
    <t>111-76-2</t>
  </si>
  <si>
    <t>110-80-5</t>
  </si>
  <si>
    <t>111-15-9</t>
  </si>
  <si>
    <t>109-86-4</t>
  </si>
  <si>
    <t>64-17-5</t>
  </si>
  <si>
    <t>141-78-6</t>
  </si>
  <si>
    <t>100-41-4</t>
  </si>
  <si>
    <t>74-85-1</t>
  </si>
  <si>
    <t>75-21-8</t>
  </si>
  <si>
    <t>50-00-0
（HCHO）</t>
    <phoneticPr fontId="2"/>
  </si>
  <si>
    <t>7783-06-4</t>
  </si>
  <si>
    <t>67-63-0</t>
  </si>
  <si>
    <t>123-92-2</t>
  </si>
  <si>
    <t>75-28-5</t>
  </si>
  <si>
    <t>78-83-1</t>
  </si>
  <si>
    <t>110-19-0</t>
  </si>
  <si>
    <t>542-56-3</t>
  </si>
  <si>
    <t>123-51-3</t>
  </si>
  <si>
    <t>108-21-4</t>
  </si>
  <si>
    <t>591-78-6</t>
  </si>
  <si>
    <t>108-39-4</t>
  </si>
  <si>
    <t>1331-22-2</t>
  </si>
  <si>
    <t>78-93-3</t>
  </si>
  <si>
    <t>79-20-9</t>
  </si>
  <si>
    <t>74-83-9</t>
  </si>
  <si>
    <t>74-87-3</t>
  </si>
  <si>
    <t>107-31-3</t>
  </si>
  <si>
    <t>74-88-4</t>
  </si>
  <si>
    <t>108-10-1</t>
  </si>
  <si>
    <t>108-38-3</t>
  </si>
  <si>
    <t>71-36-3</t>
  </si>
  <si>
    <t>123-86-4</t>
  </si>
  <si>
    <t>110-54-3</t>
  </si>
  <si>
    <t>872-50-4</t>
  </si>
  <si>
    <t>111-84-2</t>
  </si>
  <si>
    <t>628-63-7</t>
  </si>
  <si>
    <t>109-60-4</t>
  </si>
  <si>
    <t>106-94-5</t>
  </si>
  <si>
    <t>88-12-0</t>
  </si>
  <si>
    <t>95-48-7</t>
  </si>
  <si>
    <t>95-50-1</t>
  </si>
  <si>
    <t>95-47-6</t>
  </si>
  <si>
    <t>127-18-4</t>
  </si>
  <si>
    <t>106-44-5</t>
  </si>
  <si>
    <t>107-98-2</t>
  </si>
  <si>
    <t>108-95-2</t>
  </si>
  <si>
    <t>123-38-6</t>
  </si>
  <si>
    <t>75-56-9</t>
  </si>
  <si>
    <t>106-42-3</t>
  </si>
  <si>
    <t>78-92-2</t>
  </si>
  <si>
    <t>100-42-5</t>
  </si>
  <si>
    <t>7446-09-5</t>
  </si>
  <si>
    <t>79-34-5</t>
  </si>
  <si>
    <t>109-99-9</t>
  </si>
  <si>
    <t>71-55-6</t>
  </si>
  <si>
    <t>79-01-6</t>
  </si>
  <si>
    <t>108-05-4</t>
  </si>
  <si>
    <t>75-01-4</t>
  </si>
  <si>
    <t>106-98-9</t>
  </si>
  <si>
    <t>90-12-0</t>
  </si>
  <si>
    <t>78-87-5</t>
  </si>
  <si>
    <t>106-99-0</t>
  </si>
  <si>
    <t>123-91-1</t>
  </si>
  <si>
    <t>57-57-8</t>
  </si>
  <si>
    <t>アセトアルデヒド</t>
  </si>
  <si>
    <t>アセトン</t>
  </si>
  <si>
    <t>アセトニトリル</t>
  </si>
  <si>
    <t>アセチルアセトン</t>
  </si>
  <si>
    <t>アクリロニトリル</t>
  </si>
  <si>
    <t>アンモニア</t>
  </si>
  <si>
    <t>ベンゼン</t>
  </si>
  <si>
    <t>一酸化炭素</t>
  </si>
  <si>
    <t>クロルベンゼン</t>
  </si>
  <si>
    <t>クロロホルム</t>
  </si>
  <si>
    <t>クロロメチルメチルエーテル</t>
  </si>
  <si>
    <t>シクロペンタン</t>
  </si>
  <si>
    <t>ジメチル-2,2-ジクロロビニルホスフェイト</t>
  </si>
  <si>
    <t xml:space="preserve">N,N-ジエチルヒドロキシルアミン </t>
  </si>
  <si>
    <t>ジクロロメタン</t>
  </si>
  <si>
    <t>メチラール</t>
  </si>
  <si>
    <t>1,1-ジメチルヒドラジン</t>
  </si>
  <si>
    <t>硫酸ジメチル</t>
  </si>
  <si>
    <t>N,N-ジメチルホルムアミド</t>
  </si>
  <si>
    <t>1,2-ジクロロエタン</t>
  </si>
  <si>
    <t>エチレングリコールモノ-n-ブチルエーテル</t>
  </si>
  <si>
    <t>エチレングリコールモノエチルエーテル</t>
  </si>
  <si>
    <t>エチレングリコールモノエチルエーテルアセテート</t>
  </si>
  <si>
    <t>エチレングリコールモノメチルエーテル</t>
  </si>
  <si>
    <t>エタノール</t>
  </si>
  <si>
    <t>酢酸エチル</t>
  </si>
  <si>
    <t>エチルベンゼン</t>
  </si>
  <si>
    <t>エチレン</t>
  </si>
  <si>
    <t>エチレンオキシド(EO)</t>
  </si>
  <si>
    <t>エチルエーテル</t>
  </si>
  <si>
    <t>ホルマリン
(ホルムアルデヒド:37％、メタノール:7％)</t>
  </si>
  <si>
    <t>ガソリン</t>
  </si>
  <si>
    <t>硫化水素</t>
  </si>
  <si>
    <t>イソプロピルアルコール</t>
  </si>
  <si>
    <t>酢酸イソペンチル(酢酸イソアミル)</t>
  </si>
  <si>
    <t>イソブタン</t>
  </si>
  <si>
    <t>イソブチルアルコール</t>
  </si>
  <si>
    <t>酢酸イソブチル</t>
  </si>
  <si>
    <t>亜硝酸イソブチル</t>
  </si>
  <si>
    <t>イソペンチルアルコール</t>
  </si>
  <si>
    <t>酢酸イソプロピル</t>
  </si>
  <si>
    <t>メチル-n-ブチルケトン</t>
  </si>
  <si>
    <t>m-クレゾール</t>
  </si>
  <si>
    <t>メチルシクロヘキサノン</t>
  </si>
  <si>
    <t>メチルエチルケトン</t>
  </si>
  <si>
    <t>メタノール</t>
  </si>
  <si>
    <t>酢酸メチル</t>
  </si>
  <si>
    <t>臭化メチル</t>
  </si>
  <si>
    <t>クロロメタン</t>
  </si>
  <si>
    <t>メチルシクロヘキサノール</t>
  </si>
  <si>
    <t>ギ酸メチル</t>
  </si>
  <si>
    <t>沃化メチル</t>
  </si>
  <si>
    <t>MIBK</t>
  </si>
  <si>
    <t>m-キシレン</t>
  </si>
  <si>
    <t>1-ブタノール</t>
  </si>
  <si>
    <t>酢酸-n-ブチル</t>
  </si>
  <si>
    <t>n-ヘキサン</t>
  </si>
  <si>
    <t>N-メチル-2-ピロリドン</t>
  </si>
  <si>
    <t>ノナン</t>
  </si>
  <si>
    <t>酢酸-n-ペンチル(酢酸-n-アミル)</t>
  </si>
  <si>
    <t>酢酸-n-プロピル</t>
  </si>
  <si>
    <t>1-ブロモプロパン(臭化プロピル)</t>
  </si>
  <si>
    <t>N-ビニル-2-ピロリドン</t>
  </si>
  <si>
    <t>o-クレゾール</t>
  </si>
  <si>
    <t>o-ジクロルベンゼン</t>
  </si>
  <si>
    <t>o-キシレン</t>
  </si>
  <si>
    <t>テトラクロロエチレン</t>
  </si>
  <si>
    <t>p-クレゾール</t>
  </si>
  <si>
    <t>プロピレングリコールモノメチルエーテル</t>
  </si>
  <si>
    <t>フェノール</t>
  </si>
  <si>
    <t>プロピオンアルデヒド</t>
  </si>
  <si>
    <t>プロピレン</t>
  </si>
  <si>
    <t>酸化プロピレン</t>
  </si>
  <si>
    <t>p-キシレン</t>
  </si>
  <si>
    <t>2-ブタノール</t>
  </si>
  <si>
    <t>スチレン</t>
  </si>
  <si>
    <t>二酸化硫黄</t>
  </si>
  <si>
    <t>1,1,2,2-テトラクロロエタン</t>
  </si>
  <si>
    <t>テトラヒドロフラン</t>
  </si>
  <si>
    <t>1,1,1-トリクロロエタン</t>
  </si>
  <si>
    <t>トリクロロエチレン</t>
  </si>
  <si>
    <t>酢酸ビニル</t>
  </si>
  <si>
    <t>塩化ビニル</t>
  </si>
  <si>
    <t>1-ブテン</t>
  </si>
  <si>
    <t>1-メチルナフタレン</t>
  </si>
  <si>
    <t>1,2-ジクロルエチレン</t>
  </si>
  <si>
    <t>1,2-ジクロロプロパン</t>
  </si>
  <si>
    <t>1,3-ブタジエン</t>
  </si>
  <si>
    <t>1,4-ジオキサン</t>
  </si>
  <si>
    <t>β-プロピオラクトン</t>
  </si>
  <si>
    <t>他のガスへの読み替えについては、下記の換算係数一覧表を参照ください。</t>
    <phoneticPr fontId="1"/>
  </si>
  <si>
    <t>混合有機溶剤蒸気を測定したとき</t>
    <rPh sb="0" eb="2">
      <t>コンゴウ</t>
    </rPh>
    <rPh sb="2" eb="6">
      <t>ユウキヨウザイ</t>
    </rPh>
    <rPh sb="6" eb="8">
      <t>ジョウキ</t>
    </rPh>
    <rPh sb="9" eb="11">
      <t>ソクテイ</t>
    </rPh>
    <phoneticPr fontId="1"/>
  </si>
  <si>
    <r>
      <rPr>
        <b/>
        <sz val="11"/>
        <rFont val="游ゴシック"/>
        <family val="3"/>
        <charset val="128"/>
        <scheme val="minor"/>
      </rPr>
      <t>　・</t>
    </r>
    <r>
      <rPr>
        <sz val="11"/>
        <color theme="1"/>
        <rFont val="游ゴシック"/>
        <family val="3"/>
        <charset val="128"/>
        <scheme val="minor"/>
      </rPr>
      <t>測定して得られた指示値と蒸気組成比から計算で個々の物質濃度を推算することが可能です。</t>
    </r>
    <phoneticPr fontId="1"/>
  </si>
  <si>
    <r>
      <rPr>
        <b/>
        <sz val="11"/>
        <rFont val="游ゴシック"/>
        <family val="3"/>
        <charset val="128"/>
        <scheme val="minor"/>
      </rPr>
      <t>　・</t>
    </r>
    <r>
      <rPr>
        <sz val="11"/>
        <color theme="1"/>
        <rFont val="游ゴシック"/>
        <family val="3"/>
        <charset val="128"/>
        <scheme val="minor"/>
      </rPr>
      <t xml:space="preserve">推算方法は下記をご参照ください。なお、一部ガスの組み合わせは弊社ホームページの 『 </t>
    </r>
    <r>
      <rPr>
        <b/>
        <sz val="11"/>
        <color theme="1"/>
        <rFont val="游ゴシック"/>
        <family val="3"/>
        <charset val="128"/>
        <scheme val="minor"/>
      </rPr>
      <t xml:space="preserve">IVaCE </t>
    </r>
    <r>
      <rPr>
        <sz val="11"/>
        <color theme="1"/>
        <rFont val="游ゴシック"/>
        <family val="3"/>
        <charset val="128"/>
        <scheme val="minor"/>
      </rPr>
      <t>』 もご活用いただけます。</t>
    </r>
    <rPh sb="2" eb="6">
      <t>スイサンホウホウ</t>
    </rPh>
    <rPh sb="7" eb="9">
      <t>カキ</t>
    </rPh>
    <rPh sb="11" eb="13">
      <t>サンショウ</t>
    </rPh>
    <rPh sb="21" eb="23">
      <t>イチブ</t>
    </rPh>
    <rPh sb="26" eb="27">
      <t>ク</t>
    </rPh>
    <rPh sb="28" eb="29">
      <t>ア</t>
    </rPh>
    <rPh sb="32" eb="34">
      <t>ヘイシャ</t>
    </rPh>
    <rPh sb="54" eb="56">
      <t>カツヨウ</t>
    </rPh>
    <phoneticPr fontId="1"/>
  </si>
  <si>
    <r>
      <rPr>
        <b/>
        <sz val="11"/>
        <rFont val="游ゴシック"/>
        <family val="3"/>
        <charset val="128"/>
        <scheme val="minor"/>
      </rPr>
      <t>　・</t>
    </r>
    <r>
      <rPr>
        <b/>
        <sz val="11"/>
        <color theme="1"/>
        <rFont val="游ゴシック"/>
        <family val="3"/>
        <charset val="128"/>
        <scheme val="minor"/>
      </rPr>
      <t>厚生労働省　職場のあんぜんサイトに掲載されている【支援ツール （リアルタイムモニターを用いた化学物質のリスクアセスメントガイドブック）】</t>
    </r>
    <r>
      <rPr>
        <sz val="11"/>
        <color theme="1"/>
        <rFont val="游ゴシック"/>
        <family val="3"/>
        <charset val="128"/>
        <scheme val="minor"/>
      </rPr>
      <t>を</t>
    </r>
    <rPh sb="2" eb="7">
      <t>コウセイロウドウショウ</t>
    </rPh>
    <rPh sb="8" eb="10">
      <t>ショクバ</t>
    </rPh>
    <rPh sb="19" eb="21">
      <t>ケイサイ</t>
    </rPh>
    <rPh sb="27" eb="29">
      <t>シエン</t>
    </rPh>
    <rPh sb="45" eb="46">
      <t>モチ</t>
    </rPh>
    <rPh sb="48" eb="52">
      <t>カガクブッシツ</t>
    </rPh>
    <phoneticPr fontId="1"/>
  </si>
  <si>
    <t>☆気相の蒸気組成比がわかる場合</t>
    <rPh sb="1" eb="3">
      <t>キソウ</t>
    </rPh>
    <rPh sb="4" eb="6">
      <t>ジョウキ</t>
    </rPh>
    <rPh sb="6" eb="8">
      <t>ソセイ</t>
    </rPh>
    <rPh sb="8" eb="9">
      <t>ヒ</t>
    </rPh>
    <rPh sb="13" eb="15">
      <t>バアイ</t>
    </rPh>
    <phoneticPr fontId="1"/>
  </si>
  <si>
    <t>※ 蒸気組成比が100％になるよう調整します。</t>
    <rPh sb="2" eb="7">
      <t>ジョウキソセイヒ</t>
    </rPh>
    <rPh sb="17" eb="19">
      <t>チョウセイ</t>
    </rPh>
    <phoneticPr fontId="1"/>
  </si>
  <si>
    <t>☆気相の組成比がわからない場合</t>
    <rPh sb="1" eb="3">
      <t>キソウ</t>
    </rPh>
    <rPh sb="4" eb="7">
      <t>ソセイヒ</t>
    </rPh>
    <rPh sb="13" eb="15">
      <t>バアイ</t>
    </rPh>
    <phoneticPr fontId="1"/>
  </si>
  <si>
    <t>　　　混合溶剤溶液の安全データシート（SDS）に記載されている含有率から気相の組成比を算出した後、左の計算式を用います。</t>
    <rPh sb="3" eb="7">
      <t>コンゴウヨウザイ</t>
    </rPh>
    <rPh sb="7" eb="9">
      <t>ヨウエキ</t>
    </rPh>
    <rPh sb="10" eb="12">
      <t>アンゼン</t>
    </rPh>
    <rPh sb="24" eb="26">
      <t>キサイ</t>
    </rPh>
    <rPh sb="31" eb="34">
      <t>ガンユウリツ</t>
    </rPh>
    <rPh sb="36" eb="38">
      <t>キソウ</t>
    </rPh>
    <rPh sb="39" eb="42">
      <t>ソセイヒ</t>
    </rPh>
    <rPh sb="43" eb="45">
      <t>サンシュツ</t>
    </rPh>
    <rPh sb="47" eb="48">
      <t>ノチ</t>
    </rPh>
    <rPh sb="49" eb="50">
      <t>ヒダリ</t>
    </rPh>
    <rPh sb="51" eb="54">
      <t>ケイサンシキ</t>
    </rPh>
    <rPh sb="55" eb="56">
      <t>モチ</t>
    </rPh>
    <phoneticPr fontId="1"/>
  </si>
  <si>
    <t>　　　※含有物質が全て気化したと仮定した場合の蒸気組成比とします。</t>
    <rPh sb="4" eb="8">
      <t>ガンユウブッシツ</t>
    </rPh>
    <rPh sb="9" eb="10">
      <t>スベ</t>
    </rPh>
    <rPh sb="11" eb="13">
      <t>キカ</t>
    </rPh>
    <rPh sb="16" eb="18">
      <t>カテイ</t>
    </rPh>
    <rPh sb="20" eb="22">
      <t>バアイ</t>
    </rPh>
    <rPh sb="23" eb="28">
      <t>ジョウキソセイヒ</t>
    </rPh>
    <phoneticPr fontId="1"/>
  </si>
  <si>
    <t>　　　　※ 固形物を除き、含有率が100％になるよう調整します。</t>
    <rPh sb="6" eb="9">
      <t>コケイブツ</t>
    </rPh>
    <rPh sb="10" eb="11">
      <t>ノゾ</t>
    </rPh>
    <rPh sb="13" eb="15">
      <t>ガンユウ</t>
    </rPh>
    <rPh sb="15" eb="16">
      <t>リツ</t>
    </rPh>
    <rPh sb="26" eb="28">
      <t>チョウセイ</t>
    </rPh>
    <phoneticPr fontId="1"/>
  </si>
  <si>
    <t>　　ご利用される場合は、別シート「換算係数」をご活用ください。</t>
    <rPh sb="3" eb="5">
      <t>リヨウ</t>
    </rPh>
    <rPh sb="12" eb="13">
      <t>ベツ</t>
    </rPh>
    <rPh sb="17" eb="21">
      <t>カンサンケイスウ</t>
    </rPh>
    <rPh sb="24" eb="26">
      <t>カツヨウ</t>
    </rPh>
    <phoneticPr fontId="1"/>
  </si>
  <si>
    <t>化学物質リアルタイムモニタ《XP-3320II-V》　対応化学物質　換算係数表</t>
    <rPh sb="0" eb="4">
      <t>カガクブッシツ</t>
    </rPh>
    <rPh sb="27" eb="29">
      <t>タイオウ</t>
    </rPh>
    <rPh sb="29" eb="31">
      <t>カガク</t>
    </rPh>
    <rPh sb="31" eb="33">
      <t>ブッシツ</t>
    </rPh>
    <rPh sb="34" eb="38">
      <t>カンサンケイスウ</t>
    </rPh>
    <rPh sb="38" eb="39">
      <t>ヒョウ</t>
    </rPh>
    <phoneticPr fontId="2"/>
  </si>
  <si>
    <t>手順</t>
    <rPh sb="0" eb="2">
      <t>テジュン</t>
    </rPh>
    <phoneticPr fontId="1"/>
  </si>
  <si>
    <t>① B2セルのドロップダウンリストから読替ガスに設定しているガスを選択します。</t>
    <rPh sb="19" eb="21">
      <t>ヨミカエ</t>
    </rPh>
    <rPh sb="24" eb="26">
      <t>セッテイ</t>
    </rPh>
    <rPh sb="33" eb="35">
      <t>センタク</t>
    </rPh>
    <phoneticPr fontId="1"/>
  </si>
  <si>
    <t>② テーブルの5行目以降をすべて選択し、</t>
    <rPh sb="8" eb="10">
      <t>ギョウメ</t>
    </rPh>
    <rPh sb="10" eb="12">
      <t>イコウ</t>
    </rPh>
    <rPh sb="16" eb="18">
      <t>センタク</t>
    </rPh>
    <phoneticPr fontId="1"/>
  </si>
  <si>
    <t>eg.）　A列；5行からC列；5行</t>
    <rPh sb="6" eb="7">
      <t>レツ</t>
    </rPh>
    <rPh sb="9" eb="10">
      <t>ギョウ</t>
    </rPh>
    <rPh sb="12" eb="14">
      <t>cレツ</t>
    </rPh>
    <rPh sb="16" eb="17">
      <t>ギョウ</t>
    </rPh>
    <phoneticPr fontId="1"/>
  </si>
  <si>
    <t>Rev. 02.2407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</si>
</sst>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2">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name val="游ゴシック"/>
      <family val="3"/>
      <charset val="128"/>
      <scheme val="minor"/>
    </font>
    <font>
      <sz val="11"/>
      <color rgb="FFFF0000"/>
      <name val="游ゴシック"/>
      <family val="3"/>
      <charset val="128"/>
      <scheme val="minor"/>
    </font>
    <font>
      <sz val="11"/>
      <color rgb="FFFF0000"/>
      <name val="游ゴシック"/>
      <family val="2"/>
      <scheme val="minor"/>
    </font>
    <font>
      <b/>
      <i/>
      <sz val="18"/>
      <color theme="1"/>
      <name val="游ゴシック"/>
      <family val="3"/>
      <charset val="128"/>
      <scheme val="minor"/>
    </font>
    <font>
      <b/>
      <sz val="11"/>
      <color rgb="FFFF0000"/>
      <name val="游ゴシック"/>
      <family val="3"/>
      <charset val="128"/>
      <scheme val="minor"/>
    </font>
    <font>
      <sz val="11"/>
      <color theme="1"/>
      <name val="游ゴシック"/>
      <family val="3"/>
      <charset val="128"/>
      <scheme val="minor"/>
    </font>
    <font>
      <b/>
      <sz val="11"/>
      <name val="游ゴシック"/>
      <family val="3"/>
      <charset val="128"/>
      <scheme val="minor"/>
    </font>
    <font>
      <b/>
      <sz val="11"/>
      <color theme="1"/>
      <name val="游ゴシック"/>
      <family val="3"/>
      <charset val="128"/>
      <scheme val="minor"/>
    </font>
    <font>
      <sz val="14"/>
      <color theme="1"/>
      <name val="游ゴシック"/>
      <family val="2"/>
      <charset val="128"/>
      <scheme val="minor"/>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auto="1"/>
      </left>
      <right style="thick">
        <color auto="1"/>
      </right>
      <top style="thick">
        <color auto="1"/>
      </top>
      <bottom style="thick">
        <color auto="1"/>
      </bottom>
      <diagonal/>
    </border>
  </borders>
  <cellStyleXfs count="1">
    <xf numFmtId="0" fontId="0" fillId="0" borderId="0">
      <alignment vertical="center"/>
    </xf>
  </cellStyleXfs>
  <cellXfs count="47">
    <xf numFmtId="0" fontId="0" fillId="0" borderId="0" xfId="0">
      <alignment vertical="center"/>
    </xf>
    <xf numFmtId="0" fontId="0" fillId="0" borderId="0" xfId="0"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pplyProtection="1">
      <protection hidden="1"/>
    </xf>
    <xf numFmtId="0" fontId="0" fillId="0" borderId="0" xfId="0" applyProtection="1">
      <alignment vertical="center"/>
      <protection hidden="1"/>
    </xf>
    <xf numFmtId="176" fontId="0" fillId="0" borderId="0" xfId="0" applyNumberFormat="1" applyProtection="1">
      <alignment vertical="center"/>
      <protection hidden="1"/>
    </xf>
    <xf numFmtId="0" fontId="0" fillId="0" borderId="1" xfId="0" applyBorder="1" applyAlignment="1" applyProtection="1">
      <alignment vertical="center" wrapText="1"/>
      <protection hidden="1"/>
    </xf>
    <xf numFmtId="0" fontId="0" fillId="0" borderId="1"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1" xfId="0" applyBorder="1" applyAlignment="1" applyProtection="1">
      <alignment vertical="top"/>
      <protection hidden="1"/>
    </xf>
    <xf numFmtId="2" fontId="0" fillId="0" borderId="0" xfId="0" applyNumberFormat="1" applyProtection="1">
      <alignment vertical="center"/>
      <protection hidden="1"/>
    </xf>
    <xf numFmtId="0" fontId="0" fillId="2" borderId="1" xfId="0" applyFill="1" applyBorder="1" applyAlignment="1" applyProtection="1">
      <alignment vertical="center" wrapText="1"/>
      <protection hidden="1"/>
    </xf>
    <xf numFmtId="0" fontId="0" fillId="0" borderId="1" xfId="0" applyBorder="1" applyAlignment="1" applyProtection="1">
      <alignment vertical="top" wrapText="1"/>
      <protection hidden="1"/>
    </xf>
    <xf numFmtId="0" fontId="3" fillId="3" borderId="1" xfId="0" applyFont="1" applyFill="1" applyBorder="1" applyAlignment="1" applyProtection="1">
      <alignment vertical="top" wrapText="1"/>
      <protection hidden="1"/>
    </xf>
    <xf numFmtId="0" fontId="3" fillId="0" borderId="1" xfId="0" applyFont="1" applyBorder="1" applyAlignment="1" applyProtection="1">
      <alignment vertical="top"/>
      <protection hidden="1"/>
    </xf>
    <xf numFmtId="0" fontId="3" fillId="0" borderId="1" xfId="0" applyFont="1" applyBorder="1" applyAlignment="1" applyProtection="1">
      <alignment vertical="top" wrapText="1"/>
      <protection hidden="1"/>
    </xf>
    <xf numFmtId="0" fontId="3" fillId="3" borderId="1" xfId="0" applyFont="1" applyFill="1" applyBorder="1" applyAlignment="1" applyProtection="1">
      <alignment vertical="top"/>
      <protection hidden="1"/>
    </xf>
    <xf numFmtId="0" fontId="0" fillId="2" borderId="1" xfId="0" applyFill="1" applyBorder="1" applyAlignment="1" applyProtection="1">
      <alignment vertical="top" wrapText="1"/>
      <protection hidden="1"/>
    </xf>
    <xf numFmtId="0" fontId="3" fillId="0" borderId="1" xfId="0" applyFont="1" applyBorder="1" applyAlignment="1" applyProtection="1">
      <alignment vertical="top" wrapText="1" shrinkToFit="1"/>
      <protection hidden="1"/>
    </xf>
    <xf numFmtId="0" fontId="3" fillId="2" borderId="1" xfId="0" applyFont="1" applyFill="1" applyBorder="1" applyAlignment="1" applyProtection="1">
      <alignment vertical="top" wrapText="1"/>
      <protection hidden="1"/>
    </xf>
    <xf numFmtId="0" fontId="4" fillId="0" borderId="1" xfId="0" applyFont="1" applyBorder="1" applyAlignment="1" applyProtection="1">
      <protection hidden="1"/>
    </xf>
    <xf numFmtId="0" fontId="0" fillId="0" borderId="0" xfId="0" applyAlignment="1" applyProtection="1">
      <alignment vertical="top" wrapText="1"/>
      <protection hidden="1"/>
    </xf>
    <xf numFmtId="0" fontId="0" fillId="0" borderId="0" xfId="0" applyAlignment="1" applyProtection="1">
      <protection hidden="1"/>
    </xf>
    <xf numFmtId="49" fontId="0" fillId="0" borderId="1" xfId="0" applyNumberFormat="1" applyBorder="1" applyAlignment="1">
      <alignment horizontal="left"/>
    </xf>
    <xf numFmtId="49" fontId="0" fillId="0" borderId="1" xfId="0" applyNumberFormat="1" applyBorder="1" applyAlignment="1">
      <alignment horizontal="left" wrapText="1"/>
    </xf>
    <xf numFmtId="49" fontId="5" fillId="0" borderId="1" xfId="0" applyNumberFormat="1" applyFont="1" applyBorder="1" applyAlignment="1">
      <alignment horizontal="left"/>
    </xf>
    <xf numFmtId="49" fontId="4" fillId="0" borderId="1" xfId="0" applyNumberFormat="1" applyFont="1" applyBorder="1" applyAlignment="1">
      <alignment horizontal="left"/>
    </xf>
    <xf numFmtId="49" fontId="0" fillId="0" borderId="0" xfId="0" applyNumberFormat="1">
      <alignment vertical="center"/>
    </xf>
    <xf numFmtId="0" fontId="6" fillId="0" borderId="0" xfId="0" applyFont="1" applyAlignment="1"/>
    <xf numFmtId="0" fontId="0" fillId="0" borderId="0" xfId="0" applyAlignment="1">
      <alignment wrapText="1"/>
    </xf>
    <xf numFmtId="0" fontId="0" fillId="0" borderId="0" xfId="0" applyAlignment="1">
      <alignment horizontal="right" vertical="center"/>
    </xf>
    <xf numFmtId="14" fontId="0" fillId="0" borderId="0" xfId="0" applyNumberFormat="1" applyAlignment="1"/>
    <xf numFmtId="0" fontId="7" fillId="0" borderId="0" xfId="0" applyFont="1" applyAlignment="1"/>
    <xf numFmtId="0" fontId="8" fillId="0" borderId="0" xfId="0" applyFont="1">
      <alignment vertical="center"/>
    </xf>
    <xf numFmtId="0" fontId="7"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1" fillId="4" borderId="10" xfId="0" applyFont="1" applyFill="1" applyBorder="1" applyProtection="1">
      <alignment vertical="center"/>
      <protection locked="0"/>
    </xf>
    <xf numFmtId="176" fontId="0" fillId="0" borderId="0" xfId="0" applyNumberFormat="1">
      <alignment vertical="center"/>
    </xf>
    <xf numFmtId="0" fontId="0" fillId="0" borderId="1" xfId="0" applyBorder="1" applyAlignment="1" applyProtection="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224109</xdr:colOff>
      <xdr:row>0</xdr:row>
      <xdr:rowOff>226792</xdr:rowOff>
    </xdr:from>
    <xdr:to>
      <xdr:col>12</xdr:col>
      <xdr:colOff>1278022</xdr:colOff>
      <xdr:row>2</xdr:row>
      <xdr:rowOff>207121</xdr:rowOff>
    </xdr:to>
    <xdr:pic>
      <xdr:nvPicPr>
        <xdr:cNvPr id="200" name="Picture 3">
          <a:extLst>
            <a:ext uri="{FF2B5EF4-FFF2-40B4-BE49-F238E27FC236}">
              <a16:creationId xmlns:a16="http://schemas.microsoft.com/office/drawing/2014/main" id="{F6793667-C5A5-4DEB-BBE8-E9615040F51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8659" y="226792"/>
          <a:ext cx="3320863" cy="599454"/>
        </a:xfrm>
        <a:prstGeom prst="rect">
          <a:avLst/>
        </a:prstGeom>
        <a:noFill/>
        <a:ln w="9525">
          <a:noFill/>
          <a:miter lim="800000"/>
          <a:headEnd/>
          <a:tailEnd/>
        </a:ln>
      </xdr:spPr>
    </xdr:pic>
    <xdr:clientData/>
  </xdr:twoCellAnchor>
  <xdr:twoCellAnchor>
    <xdr:from>
      <xdr:col>1</xdr:col>
      <xdr:colOff>135678</xdr:colOff>
      <xdr:row>13</xdr:row>
      <xdr:rowOff>136873</xdr:rowOff>
    </xdr:from>
    <xdr:to>
      <xdr:col>4</xdr:col>
      <xdr:colOff>963707</xdr:colOff>
      <xdr:row>19</xdr:row>
      <xdr:rowOff>156882</xdr:rowOff>
    </xdr:to>
    <xdr:grpSp>
      <xdr:nvGrpSpPr>
        <xdr:cNvPr id="201" name="グループ化 200">
          <a:extLst>
            <a:ext uri="{FF2B5EF4-FFF2-40B4-BE49-F238E27FC236}">
              <a16:creationId xmlns:a16="http://schemas.microsoft.com/office/drawing/2014/main" id="{986E9048-1E7A-4513-822A-8BD6C60E58DE}"/>
            </a:ext>
          </a:extLst>
        </xdr:cNvPr>
        <xdr:cNvGrpSpPr/>
      </xdr:nvGrpSpPr>
      <xdr:grpSpPr>
        <a:xfrm>
          <a:off x="535728" y="3803998"/>
          <a:ext cx="5666729" cy="1448759"/>
          <a:chOff x="617532" y="2971961"/>
          <a:chExt cx="5657764" cy="1095774"/>
        </a:xfrm>
      </xdr:grpSpPr>
      <xdr:sp macro="" textlink="">
        <xdr:nvSpPr>
          <xdr:cNvPr id="202" name="テキスト ボックス 201">
            <a:extLst>
              <a:ext uri="{FF2B5EF4-FFF2-40B4-BE49-F238E27FC236}">
                <a16:creationId xmlns:a16="http://schemas.microsoft.com/office/drawing/2014/main" id="{EF37C4B9-31DD-75C6-E3CF-6F2D56910793}"/>
              </a:ext>
            </a:extLst>
          </xdr:cNvPr>
          <xdr:cNvSpPr txBox="1"/>
        </xdr:nvSpPr>
        <xdr:spPr>
          <a:xfrm>
            <a:off x="617532" y="2971961"/>
            <a:ext cx="5657764" cy="1095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気中濃度推算式</a:t>
            </a:r>
            <a:r>
              <a:rPr kumimoji="1" lang="en-US" altLang="ja-JP" sz="1100"/>
              <a:t>】</a:t>
            </a:r>
          </a:p>
          <a:p>
            <a:r>
              <a:rPr kumimoji="1" lang="ja-JP" altLang="en-US" sz="1100"/>
              <a:t>　</a:t>
            </a:r>
            <a:endParaRPr kumimoji="1" lang="en-US" altLang="ja-JP" sz="1100"/>
          </a:p>
          <a:p>
            <a:r>
              <a:rPr kumimoji="1" lang="ja-JP" altLang="en-US" sz="1100"/>
              <a:t>　　　　　　　　　　　　　　　　　　　　　　　</a:t>
            </a:r>
            <a:endParaRPr kumimoji="1" lang="en-US" altLang="ja-JP" sz="1100"/>
          </a:p>
          <a:p>
            <a:r>
              <a:rPr kumimoji="1" lang="ja-JP" altLang="en-US" sz="1100"/>
              <a:t>　　　　　　　　　　　　</a:t>
            </a:r>
            <a:endParaRPr kumimoji="1" lang="en-US" altLang="ja-JP" sz="1100"/>
          </a:p>
          <a:p>
            <a:r>
              <a:rPr kumimoji="1" lang="ja-JP" altLang="en-US" sz="1100"/>
              <a:t>　　　　　　　　　　　　　　　　　　　    </a:t>
            </a:r>
          </a:p>
        </xdr:txBody>
      </xdr:sp>
      <xdr:grpSp>
        <xdr:nvGrpSpPr>
          <xdr:cNvPr id="203" name="グループ化 202">
            <a:extLst>
              <a:ext uri="{FF2B5EF4-FFF2-40B4-BE49-F238E27FC236}">
                <a16:creationId xmlns:a16="http://schemas.microsoft.com/office/drawing/2014/main" id="{E8B52607-5A44-249A-4122-B09333476EDD}"/>
              </a:ext>
            </a:extLst>
          </xdr:cNvPr>
          <xdr:cNvGrpSpPr/>
        </xdr:nvGrpSpPr>
        <xdr:grpSpPr>
          <a:xfrm>
            <a:off x="784411" y="3395382"/>
            <a:ext cx="5490879" cy="616324"/>
            <a:chOff x="784411" y="3395382"/>
            <a:chExt cx="5490879" cy="616324"/>
          </a:xfrm>
        </xdr:grpSpPr>
        <xdr:cxnSp macro="">
          <xdr:nvCxnSpPr>
            <xdr:cNvPr id="204" name="直線コネクタ 203">
              <a:extLst>
                <a:ext uri="{FF2B5EF4-FFF2-40B4-BE49-F238E27FC236}">
                  <a16:creationId xmlns:a16="http://schemas.microsoft.com/office/drawing/2014/main" id="{493FD137-BD8A-B805-768C-E9F00841A395}"/>
                </a:ext>
              </a:extLst>
            </xdr:cNvPr>
            <xdr:cNvCxnSpPr/>
          </xdr:nvCxnSpPr>
          <xdr:spPr>
            <a:xfrm>
              <a:off x="1958579" y="3680378"/>
              <a:ext cx="4103799"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05" name="テキスト ボックス 204">
              <a:extLst>
                <a:ext uri="{FF2B5EF4-FFF2-40B4-BE49-F238E27FC236}">
                  <a16:creationId xmlns:a16="http://schemas.microsoft.com/office/drawing/2014/main" id="{4FD00F36-BE9B-E842-5D67-EFD44E60F6CD}"/>
                </a:ext>
              </a:extLst>
            </xdr:cNvPr>
            <xdr:cNvSpPr txBox="1"/>
          </xdr:nvSpPr>
          <xdr:spPr>
            <a:xfrm>
              <a:off x="784411" y="3395382"/>
              <a:ext cx="1086971" cy="61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ja-JP" sz="1100">
                  <a:solidFill>
                    <a:schemeClr val="dk1"/>
                  </a:solidFill>
                  <a:effectLst/>
                  <a:latin typeface="+mn-lt"/>
                  <a:ea typeface="+mn-ea"/>
                  <a:cs typeface="+mn-cs"/>
                </a:rPr>
                <a:t>目的物質の</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濃度</a:t>
              </a:r>
              <a:r>
                <a:rPr kumimoji="1" lang="ja-JP" altLang="en-US"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ppm</a:t>
              </a:r>
              <a:r>
                <a:rPr kumimoji="1" lang="ja-JP" altLang="ja-JP" sz="1100">
                  <a:solidFill>
                    <a:schemeClr val="dk1"/>
                  </a:solidFill>
                  <a:effectLst/>
                  <a:latin typeface="+mn-lt"/>
                  <a:ea typeface="+mn-ea"/>
                  <a:cs typeface="+mn-cs"/>
                </a:rPr>
                <a:t>）</a:t>
              </a:r>
              <a:endParaRPr kumimoji="1" lang="ja-JP" altLang="en-US" sz="1100"/>
            </a:p>
          </xdr:txBody>
        </xdr:sp>
        <xdr:sp macro="" textlink="">
          <xdr:nvSpPr>
            <xdr:cNvPr id="206" name="テキスト ボックス 205">
              <a:extLst>
                <a:ext uri="{FF2B5EF4-FFF2-40B4-BE49-F238E27FC236}">
                  <a16:creationId xmlns:a16="http://schemas.microsoft.com/office/drawing/2014/main" id="{44D2E212-624D-40D7-9BD5-9B8C76A9F61F}"/>
                </a:ext>
              </a:extLst>
            </xdr:cNvPr>
            <xdr:cNvSpPr txBox="1"/>
          </xdr:nvSpPr>
          <xdr:spPr>
            <a:xfrm>
              <a:off x="2151522" y="3406590"/>
              <a:ext cx="3585885" cy="235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ja-JP" sz="1100">
                  <a:solidFill>
                    <a:schemeClr val="dk1"/>
                  </a:solidFill>
                  <a:effectLst/>
                  <a:latin typeface="+mn-lt"/>
                  <a:ea typeface="+mn-ea"/>
                  <a:cs typeface="+mn-cs"/>
                </a:rPr>
                <a:t>指示値（</a:t>
              </a:r>
              <a:r>
                <a:rPr kumimoji="1" lang="en-US" altLang="ja-JP" sz="1100">
                  <a:solidFill>
                    <a:schemeClr val="dk1"/>
                  </a:solidFill>
                  <a:effectLst/>
                  <a:latin typeface="+mn-lt"/>
                  <a:ea typeface="+mn-ea"/>
                  <a:cs typeface="+mn-cs"/>
                </a:rPr>
                <a:t>ppm</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目的物質の蒸気の組成比（</a:t>
              </a:r>
              <a:r>
                <a:rPr kumimoji="1" lang="en-US" altLang="ja-JP" sz="1100">
                  <a:solidFill>
                    <a:schemeClr val="dk1"/>
                  </a:solidFill>
                  <a:effectLst/>
                  <a:latin typeface="+mn-lt"/>
                  <a:ea typeface="+mn-ea"/>
                  <a:cs typeface="+mn-cs"/>
                </a:rPr>
                <a:t>mol</a:t>
              </a:r>
              <a:r>
                <a:rPr kumimoji="1" lang="ja-JP" altLang="ja-JP" sz="1100">
                  <a:solidFill>
                    <a:schemeClr val="dk1"/>
                  </a:solidFill>
                  <a:effectLst/>
                  <a:latin typeface="+mn-lt"/>
                  <a:ea typeface="+mn-ea"/>
                  <a:cs typeface="+mn-cs"/>
                </a:rPr>
                <a:t>％）</a:t>
              </a:r>
              <a:endParaRPr lang="ja-JP" altLang="ja-JP">
                <a:effectLst/>
              </a:endParaRPr>
            </a:p>
          </xdr:txBody>
        </xdr:sp>
        <xdr:sp macro="" textlink="">
          <xdr:nvSpPr>
            <xdr:cNvPr id="207" name="テキスト ボックス 206">
              <a:extLst>
                <a:ext uri="{FF2B5EF4-FFF2-40B4-BE49-F238E27FC236}">
                  <a16:creationId xmlns:a16="http://schemas.microsoft.com/office/drawing/2014/main" id="{082D7F13-450E-E118-D8DB-DD50BB9DA7B9}"/>
                </a:ext>
              </a:extLst>
            </xdr:cNvPr>
            <xdr:cNvSpPr txBox="1"/>
          </xdr:nvSpPr>
          <xdr:spPr>
            <a:xfrm>
              <a:off x="2005846" y="3731560"/>
              <a:ext cx="4269444" cy="235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ja-JP" sz="1400">
                  <a:solidFill>
                    <a:schemeClr val="dk1"/>
                  </a:solidFill>
                  <a:effectLst/>
                  <a:latin typeface="BIZ UDP明朝 Medium" pitchFamily="18" charset="-128"/>
                  <a:ea typeface="BIZ UDP明朝 Medium" pitchFamily="18" charset="-128"/>
                  <a:cs typeface="+mn-cs"/>
                </a:rPr>
                <a:t>∑</a:t>
              </a:r>
              <a:r>
                <a:rPr kumimoji="1" lang="ja-JP" altLang="ja-JP" sz="1100">
                  <a:solidFill>
                    <a:schemeClr val="dk1"/>
                  </a:solidFill>
                  <a:effectLst/>
                  <a:latin typeface="+mn-lt"/>
                  <a:ea typeface="+mn-ea"/>
                  <a:cs typeface="+mn-cs"/>
                </a:rPr>
                <a:t>（各物質の蒸気の組成比（</a:t>
              </a:r>
              <a:r>
                <a:rPr kumimoji="1" lang="en-US" altLang="ja-JP" sz="1100">
                  <a:solidFill>
                    <a:schemeClr val="dk1"/>
                  </a:solidFill>
                  <a:effectLst/>
                  <a:latin typeface="+mn-lt"/>
                  <a:ea typeface="+mn-ea"/>
                  <a:cs typeface="+mn-cs"/>
                </a:rPr>
                <a:t>mol</a:t>
              </a:r>
              <a:r>
                <a:rPr kumimoji="1" lang="ja-JP" altLang="ja-JP" sz="1100">
                  <a:solidFill>
                    <a:schemeClr val="dk1"/>
                  </a:solidFill>
                  <a:effectLst/>
                  <a:latin typeface="+mn-lt"/>
                  <a:ea typeface="+mn-ea"/>
                  <a:cs typeface="+mn-cs"/>
                </a:rPr>
                <a:t>％） ／　各物質の換算係数（</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xdr:txBody>
        </xdr:sp>
      </xdr:grpSp>
    </xdr:grpSp>
    <xdr:clientData/>
  </xdr:twoCellAnchor>
  <xdr:twoCellAnchor>
    <xdr:from>
      <xdr:col>1</xdr:col>
      <xdr:colOff>130779</xdr:colOff>
      <xdr:row>26</xdr:row>
      <xdr:rowOff>108858</xdr:rowOff>
    </xdr:from>
    <xdr:to>
      <xdr:col>4</xdr:col>
      <xdr:colOff>313765</xdr:colOff>
      <xdr:row>32</xdr:row>
      <xdr:rowOff>156883</xdr:rowOff>
    </xdr:to>
    <xdr:grpSp>
      <xdr:nvGrpSpPr>
        <xdr:cNvPr id="208" name="グループ化 207">
          <a:extLst>
            <a:ext uri="{FF2B5EF4-FFF2-40B4-BE49-F238E27FC236}">
              <a16:creationId xmlns:a16="http://schemas.microsoft.com/office/drawing/2014/main" id="{6028AE41-9CFC-45B5-A75E-D305061EFD9F}"/>
            </a:ext>
          </a:extLst>
        </xdr:cNvPr>
        <xdr:cNvGrpSpPr/>
      </xdr:nvGrpSpPr>
      <xdr:grpSpPr>
        <a:xfrm>
          <a:off x="530829" y="7157358"/>
          <a:ext cx="5021686" cy="1476775"/>
          <a:chOff x="612633" y="5274770"/>
          <a:chExt cx="5012721" cy="1123789"/>
        </a:xfrm>
      </xdr:grpSpPr>
      <xdr:sp macro="" textlink="">
        <xdr:nvSpPr>
          <xdr:cNvPr id="209" name="テキスト ボックス 208">
            <a:extLst>
              <a:ext uri="{FF2B5EF4-FFF2-40B4-BE49-F238E27FC236}">
                <a16:creationId xmlns:a16="http://schemas.microsoft.com/office/drawing/2014/main" id="{F770176D-3EF4-4CD1-C630-6BB12F2454E8}"/>
              </a:ext>
            </a:extLst>
          </xdr:cNvPr>
          <xdr:cNvSpPr txBox="1"/>
        </xdr:nvSpPr>
        <xdr:spPr>
          <a:xfrm>
            <a:off x="612633" y="5274770"/>
            <a:ext cx="5012721" cy="1123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気中組成比（全気化）算出式</a:t>
            </a:r>
            <a:r>
              <a:rPr kumimoji="1" lang="en-US" altLang="ja-JP" sz="1100"/>
              <a:t>】</a:t>
            </a:r>
          </a:p>
          <a:p>
            <a:r>
              <a:rPr kumimoji="1" lang="ja-JP" altLang="en-US" sz="1100"/>
              <a:t>　</a:t>
            </a:r>
            <a:endParaRPr kumimoji="1" lang="en-US" altLang="ja-JP" sz="1100"/>
          </a:p>
          <a:p>
            <a:r>
              <a:rPr kumimoji="1" lang="ja-JP" altLang="en-US" sz="1100"/>
              <a:t>　　　　　　　　　　　　　　　　　　　　　　　　　     </a:t>
            </a:r>
            <a:endParaRPr kumimoji="1" lang="en-US" altLang="ja-JP" sz="1100"/>
          </a:p>
          <a:p>
            <a:r>
              <a:rPr kumimoji="1" lang="ja-JP" altLang="en-US" sz="1100"/>
              <a:t>　　　　　　　　　　　　</a:t>
            </a:r>
            <a:endParaRPr kumimoji="1" lang="en-US" altLang="ja-JP" sz="1100"/>
          </a:p>
          <a:p>
            <a:r>
              <a:rPr kumimoji="1" lang="ja-JP" altLang="en-US" sz="1100"/>
              <a:t>　　　　　　　　　　　　　　　　　　　　　　　　　     </a:t>
            </a:r>
          </a:p>
        </xdr:txBody>
      </xdr:sp>
      <xdr:grpSp>
        <xdr:nvGrpSpPr>
          <xdr:cNvPr id="210" name="グループ化 209">
            <a:extLst>
              <a:ext uri="{FF2B5EF4-FFF2-40B4-BE49-F238E27FC236}">
                <a16:creationId xmlns:a16="http://schemas.microsoft.com/office/drawing/2014/main" id="{615589A6-1DEA-3F47-0520-286B18C9864B}"/>
              </a:ext>
            </a:extLst>
          </xdr:cNvPr>
          <xdr:cNvGrpSpPr/>
        </xdr:nvGrpSpPr>
        <xdr:grpSpPr>
          <a:xfrm>
            <a:off x="784413" y="5703794"/>
            <a:ext cx="4796112" cy="605118"/>
            <a:chOff x="784413" y="5703794"/>
            <a:chExt cx="4796112" cy="605118"/>
          </a:xfrm>
        </xdr:grpSpPr>
        <xdr:cxnSp macro="">
          <xdr:nvCxnSpPr>
            <xdr:cNvPr id="211" name="直線コネクタ 210">
              <a:extLst>
                <a:ext uri="{FF2B5EF4-FFF2-40B4-BE49-F238E27FC236}">
                  <a16:creationId xmlns:a16="http://schemas.microsoft.com/office/drawing/2014/main" id="{B49C5189-4DD1-95EE-619B-A83CAE4C2C22}"/>
                </a:ext>
              </a:extLst>
            </xdr:cNvPr>
            <xdr:cNvCxnSpPr/>
          </xdr:nvCxnSpPr>
          <xdr:spPr>
            <a:xfrm>
              <a:off x="1990896" y="5968212"/>
              <a:ext cx="3421541"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12" name="テキスト ボックス 211">
              <a:extLst>
                <a:ext uri="{FF2B5EF4-FFF2-40B4-BE49-F238E27FC236}">
                  <a16:creationId xmlns:a16="http://schemas.microsoft.com/office/drawing/2014/main" id="{A64BCA79-0FD2-4D5C-665E-846FDC35E8CA}"/>
                </a:ext>
              </a:extLst>
            </xdr:cNvPr>
            <xdr:cNvSpPr txBox="1"/>
          </xdr:nvSpPr>
          <xdr:spPr>
            <a:xfrm>
              <a:off x="784413" y="5703794"/>
              <a:ext cx="1400735" cy="605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ja-JP" sz="1100">
                  <a:solidFill>
                    <a:schemeClr val="dk1"/>
                  </a:solidFill>
                  <a:effectLst/>
                  <a:latin typeface="+mn-lt"/>
                  <a:ea typeface="+mn-ea"/>
                  <a:cs typeface="+mn-cs"/>
                </a:rPr>
                <a:t>目的物質の</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蒸気組成比</a:t>
              </a:r>
              <a:r>
                <a:rPr kumimoji="1" lang="en-US"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mol</a:t>
              </a:r>
              <a:r>
                <a:rPr kumimoji="1" lang="ja-JP" altLang="ja-JP" sz="1100">
                  <a:solidFill>
                    <a:schemeClr val="dk1"/>
                  </a:solidFill>
                  <a:effectLst/>
                  <a:latin typeface="+mn-lt"/>
                  <a:ea typeface="+mn-ea"/>
                  <a:cs typeface="+mn-cs"/>
                </a:rPr>
                <a:t>％）</a:t>
              </a:r>
              <a:endParaRPr kumimoji="1" lang="ja-JP" altLang="en-US" sz="1100"/>
            </a:p>
          </xdr:txBody>
        </xdr:sp>
        <xdr:sp macro="" textlink="">
          <xdr:nvSpPr>
            <xdr:cNvPr id="213" name="テキスト ボックス 212">
              <a:extLst>
                <a:ext uri="{FF2B5EF4-FFF2-40B4-BE49-F238E27FC236}">
                  <a16:creationId xmlns:a16="http://schemas.microsoft.com/office/drawing/2014/main" id="{E78BCB12-4A57-01FF-6EA0-396A29894917}"/>
                </a:ext>
              </a:extLst>
            </xdr:cNvPr>
            <xdr:cNvSpPr txBox="1"/>
          </xdr:nvSpPr>
          <xdr:spPr>
            <a:xfrm>
              <a:off x="2162733" y="6017559"/>
              <a:ext cx="3417792" cy="235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ja-JP" sz="1400">
                  <a:solidFill>
                    <a:schemeClr val="dk1"/>
                  </a:solidFill>
                  <a:effectLst/>
                  <a:latin typeface="BIZ UDP明朝 Medium" pitchFamily="18" charset="-128"/>
                  <a:ea typeface="BIZ UDP明朝 Medium" pitchFamily="18" charset="-128"/>
                  <a:cs typeface="+mn-cs"/>
                </a:rPr>
                <a:t>∑</a:t>
              </a:r>
              <a:r>
                <a:rPr kumimoji="1" lang="ja-JP" altLang="ja-JP" sz="1100">
                  <a:solidFill>
                    <a:schemeClr val="dk1"/>
                  </a:solidFill>
                  <a:effectLst/>
                  <a:latin typeface="+mn-lt"/>
                  <a:ea typeface="+mn-ea"/>
                  <a:cs typeface="+mn-cs"/>
                </a:rPr>
                <a:t>（物質の含有率（</a:t>
              </a:r>
              <a:r>
                <a:rPr kumimoji="1" lang="en-US" altLang="ja-JP" sz="1100">
                  <a:solidFill>
                    <a:schemeClr val="dk1"/>
                  </a:solidFill>
                  <a:effectLst/>
                  <a:latin typeface="+mn-lt"/>
                  <a:ea typeface="+mn-ea"/>
                  <a:cs typeface="+mn-cs"/>
                </a:rPr>
                <a:t>wt</a:t>
              </a:r>
              <a:r>
                <a:rPr kumimoji="1" lang="ja-JP" altLang="ja-JP" sz="1100">
                  <a:solidFill>
                    <a:schemeClr val="dk1"/>
                  </a:solidFill>
                  <a:effectLst/>
                  <a:latin typeface="+mn-lt"/>
                  <a:ea typeface="+mn-ea"/>
                  <a:cs typeface="+mn-cs"/>
                </a:rPr>
                <a:t>％）  ／　各物質の分子量（</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xdr:txBody>
        </xdr:sp>
        <xdr:sp macro="" textlink="">
          <xdr:nvSpPr>
            <xdr:cNvPr id="214" name="テキスト ボックス 213">
              <a:extLst>
                <a:ext uri="{FF2B5EF4-FFF2-40B4-BE49-F238E27FC236}">
                  <a16:creationId xmlns:a16="http://schemas.microsoft.com/office/drawing/2014/main" id="{773195ED-E9EC-222F-7824-CB106033078A}"/>
                </a:ext>
              </a:extLst>
            </xdr:cNvPr>
            <xdr:cNvSpPr txBox="1"/>
          </xdr:nvSpPr>
          <xdr:spPr>
            <a:xfrm>
              <a:off x="2084289" y="5715000"/>
              <a:ext cx="3406589" cy="224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ja-JP" sz="1100">
                  <a:solidFill>
                    <a:schemeClr val="dk1"/>
                  </a:solidFill>
                  <a:effectLst/>
                  <a:latin typeface="+mn-lt"/>
                  <a:ea typeface="+mn-ea"/>
                  <a:cs typeface="+mn-cs"/>
                </a:rPr>
                <a:t>目的物質の含有率（</a:t>
              </a:r>
              <a:r>
                <a:rPr kumimoji="1" lang="en-US" altLang="ja-JP" sz="1100">
                  <a:solidFill>
                    <a:schemeClr val="dk1"/>
                  </a:solidFill>
                  <a:effectLst/>
                  <a:latin typeface="+mn-lt"/>
                  <a:ea typeface="+mn-ea"/>
                  <a:cs typeface="+mn-cs"/>
                </a:rPr>
                <a:t>wt</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目的物質の分子量（</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xdr:txBody>
        </xdr:sp>
      </xdr:grpSp>
    </xdr:grpSp>
    <xdr:clientData/>
  </xdr:twoCellAnchor>
  <xdr:twoCellAnchor>
    <xdr:from>
      <xdr:col>4</xdr:col>
      <xdr:colOff>509959</xdr:colOff>
      <xdr:row>26</xdr:row>
      <xdr:rowOff>108858</xdr:rowOff>
    </xdr:from>
    <xdr:to>
      <xdr:col>12</xdr:col>
      <xdr:colOff>784412</xdr:colOff>
      <xdr:row>32</xdr:row>
      <xdr:rowOff>168089</xdr:rowOff>
    </xdr:to>
    <xdr:grpSp>
      <xdr:nvGrpSpPr>
        <xdr:cNvPr id="215" name="グループ化 214">
          <a:extLst>
            <a:ext uri="{FF2B5EF4-FFF2-40B4-BE49-F238E27FC236}">
              <a16:creationId xmlns:a16="http://schemas.microsoft.com/office/drawing/2014/main" id="{9968B131-91B1-47E5-BA3C-379390C24EC3}"/>
            </a:ext>
          </a:extLst>
        </xdr:cNvPr>
        <xdr:cNvGrpSpPr/>
      </xdr:nvGrpSpPr>
      <xdr:grpSpPr>
        <a:xfrm>
          <a:off x="5748709" y="7157358"/>
          <a:ext cx="7037203" cy="1487981"/>
          <a:chOff x="6437878" y="5274770"/>
          <a:chExt cx="7042806" cy="1134995"/>
        </a:xfrm>
      </xdr:grpSpPr>
      <xdr:sp macro="" textlink="">
        <xdr:nvSpPr>
          <xdr:cNvPr id="216" name="テキスト ボックス 215">
            <a:extLst>
              <a:ext uri="{FF2B5EF4-FFF2-40B4-BE49-F238E27FC236}">
                <a16:creationId xmlns:a16="http://schemas.microsoft.com/office/drawing/2014/main" id="{F640FC4B-7D25-F235-D5DD-1AD2A2768020}"/>
              </a:ext>
            </a:extLst>
          </xdr:cNvPr>
          <xdr:cNvSpPr txBox="1"/>
        </xdr:nvSpPr>
        <xdr:spPr>
          <a:xfrm>
            <a:off x="6437878" y="5274770"/>
            <a:ext cx="6997982" cy="11349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気中組成比（飽和蒸気）算出式</a:t>
            </a:r>
            <a:r>
              <a:rPr kumimoji="1" lang="en-US" altLang="ja-JP" sz="1100"/>
              <a:t>】</a:t>
            </a:r>
          </a:p>
          <a:p>
            <a:r>
              <a:rPr kumimoji="1" lang="ja-JP" altLang="en-US" sz="1100"/>
              <a:t>　</a:t>
            </a:r>
            <a:endParaRPr kumimoji="1" lang="en-US" altLang="ja-JP" sz="1100"/>
          </a:p>
          <a:p>
            <a:r>
              <a:rPr kumimoji="1" lang="ja-JP" altLang="en-US" sz="1100"/>
              <a:t>　　　　　　　　　　　　　　　　　　　　　　　　　　     </a:t>
            </a:r>
            <a:endParaRPr kumimoji="1" lang="en-US" altLang="ja-JP" sz="1100"/>
          </a:p>
          <a:p>
            <a:r>
              <a:rPr kumimoji="1" lang="ja-JP" altLang="en-US" sz="1100"/>
              <a:t>　　　　　　　　　　　　　　　</a:t>
            </a:r>
            <a:endParaRPr kumimoji="1" lang="en-US" altLang="ja-JP" sz="1100"/>
          </a:p>
          <a:p>
            <a:r>
              <a:rPr kumimoji="1" lang="ja-JP" altLang="en-US" sz="1100"/>
              <a:t>　　　　　　　　　　　　　　　　　　　　　　　　　　</a:t>
            </a:r>
          </a:p>
        </xdr:txBody>
      </xdr:sp>
      <xdr:grpSp>
        <xdr:nvGrpSpPr>
          <xdr:cNvPr id="217" name="グループ化 216">
            <a:extLst>
              <a:ext uri="{FF2B5EF4-FFF2-40B4-BE49-F238E27FC236}">
                <a16:creationId xmlns:a16="http://schemas.microsoft.com/office/drawing/2014/main" id="{32E8F7D5-0F72-9D37-253A-92146E62E437}"/>
              </a:ext>
            </a:extLst>
          </xdr:cNvPr>
          <xdr:cNvGrpSpPr/>
        </xdr:nvGrpSpPr>
        <xdr:grpSpPr>
          <a:xfrm>
            <a:off x="6628378" y="5692589"/>
            <a:ext cx="6852306" cy="672352"/>
            <a:chOff x="6628378" y="5692589"/>
            <a:chExt cx="6852306" cy="672352"/>
          </a:xfrm>
        </xdr:grpSpPr>
        <xdr:cxnSp macro="">
          <xdr:nvCxnSpPr>
            <xdr:cNvPr id="218" name="直線コネクタ 217">
              <a:extLst>
                <a:ext uri="{FF2B5EF4-FFF2-40B4-BE49-F238E27FC236}">
                  <a16:creationId xmlns:a16="http://schemas.microsoft.com/office/drawing/2014/main" id="{15095B35-B401-2C4F-7F7A-DA34FE27C475}"/>
                </a:ext>
              </a:extLst>
            </xdr:cNvPr>
            <xdr:cNvCxnSpPr/>
          </xdr:nvCxnSpPr>
          <xdr:spPr>
            <a:xfrm>
              <a:off x="7888928" y="5957327"/>
              <a:ext cx="5177138"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19" name="テキスト ボックス 218">
              <a:extLst>
                <a:ext uri="{FF2B5EF4-FFF2-40B4-BE49-F238E27FC236}">
                  <a16:creationId xmlns:a16="http://schemas.microsoft.com/office/drawing/2014/main" id="{BA612EA3-2F0F-E42D-3261-234AD0B74365}"/>
                </a:ext>
              </a:extLst>
            </xdr:cNvPr>
            <xdr:cNvSpPr txBox="1"/>
          </xdr:nvSpPr>
          <xdr:spPr>
            <a:xfrm>
              <a:off x="8068224" y="5692590"/>
              <a:ext cx="5266783" cy="235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ja-JP" sz="1100">
                  <a:solidFill>
                    <a:schemeClr val="dk1"/>
                  </a:solidFill>
                  <a:effectLst/>
                  <a:latin typeface="+mn-lt"/>
                  <a:ea typeface="+mn-ea"/>
                  <a:cs typeface="+mn-cs"/>
                </a:rPr>
                <a:t>目的物質の含有率（</a:t>
              </a:r>
              <a:r>
                <a:rPr kumimoji="1" lang="en-US" altLang="ja-JP" sz="1100">
                  <a:solidFill>
                    <a:schemeClr val="dk1"/>
                  </a:solidFill>
                  <a:effectLst/>
                  <a:latin typeface="+mn-lt"/>
                  <a:ea typeface="+mn-ea"/>
                  <a:cs typeface="+mn-cs"/>
                </a:rPr>
                <a:t>wt</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目的物質の蒸気圧</a:t>
              </a:r>
              <a:r>
                <a:rPr kumimoji="1" lang="en-US" altLang="ja-JP" sz="1100">
                  <a:solidFill>
                    <a:schemeClr val="dk1"/>
                  </a:solidFill>
                  <a:effectLst/>
                  <a:latin typeface="+mn-lt"/>
                  <a:ea typeface="+mn-ea"/>
                  <a:cs typeface="+mn-cs"/>
                </a:rPr>
                <a:t>(kPa) </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目的物質の分子量（</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xdr:txBody>
        </xdr:sp>
        <xdr:sp macro="" textlink="">
          <xdr:nvSpPr>
            <xdr:cNvPr id="220" name="テキスト ボックス 219">
              <a:extLst>
                <a:ext uri="{FF2B5EF4-FFF2-40B4-BE49-F238E27FC236}">
                  <a16:creationId xmlns:a16="http://schemas.microsoft.com/office/drawing/2014/main" id="{E146DCBA-6411-8BE3-3075-C72CDD3EDD2E}"/>
                </a:ext>
              </a:extLst>
            </xdr:cNvPr>
            <xdr:cNvSpPr txBox="1"/>
          </xdr:nvSpPr>
          <xdr:spPr>
            <a:xfrm>
              <a:off x="8057018" y="6017559"/>
              <a:ext cx="5423666"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ja-JP" sz="1400">
                  <a:solidFill>
                    <a:schemeClr val="dk1"/>
                  </a:solidFill>
                  <a:effectLst/>
                  <a:latin typeface="BIZ UDP明朝 Medium" pitchFamily="18" charset="-128"/>
                  <a:ea typeface="BIZ UDP明朝 Medium" pitchFamily="18" charset="-128"/>
                  <a:cs typeface="+mn-cs"/>
                </a:rPr>
                <a:t>∑</a:t>
              </a:r>
              <a:r>
                <a:rPr kumimoji="1" lang="ja-JP" altLang="ja-JP" sz="1100">
                  <a:solidFill>
                    <a:schemeClr val="dk1"/>
                  </a:solidFill>
                  <a:effectLst/>
                  <a:latin typeface="+mn-lt"/>
                  <a:ea typeface="+mn-ea"/>
                  <a:cs typeface="+mn-cs"/>
                </a:rPr>
                <a:t>（各物質の含有率（</a:t>
              </a:r>
              <a:r>
                <a:rPr kumimoji="1" lang="en-US" altLang="ja-JP" sz="1100">
                  <a:solidFill>
                    <a:schemeClr val="dk1"/>
                  </a:solidFill>
                  <a:effectLst/>
                  <a:latin typeface="+mn-lt"/>
                  <a:ea typeface="+mn-ea"/>
                  <a:cs typeface="+mn-cs"/>
                </a:rPr>
                <a:t>wt</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各物質の蒸気圧</a:t>
              </a:r>
              <a:r>
                <a:rPr kumimoji="1" lang="en-US" altLang="ja-JP" sz="1100">
                  <a:solidFill>
                    <a:schemeClr val="dk1"/>
                  </a:solidFill>
                  <a:effectLst/>
                  <a:latin typeface="+mn-lt"/>
                  <a:ea typeface="+mn-ea"/>
                  <a:cs typeface="+mn-cs"/>
                </a:rPr>
                <a:t>(kPa) </a:t>
              </a:r>
              <a:r>
                <a:rPr kumimoji="1" lang="ja-JP" altLang="ja-JP" sz="1100">
                  <a:solidFill>
                    <a:schemeClr val="dk1"/>
                  </a:solidFill>
                  <a:effectLst/>
                  <a:latin typeface="+mn-lt"/>
                  <a:ea typeface="+mn-ea"/>
                  <a:cs typeface="+mn-cs"/>
                </a:rPr>
                <a:t>／　各物質の分子量（</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xdr:txBody>
        </xdr:sp>
        <xdr:sp macro="" textlink="">
          <xdr:nvSpPr>
            <xdr:cNvPr id="221" name="テキスト ボックス 220">
              <a:extLst>
                <a:ext uri="{FF2B5EF4-FFF2-40B4-BE49-F238E27FC236}">
                  <a16:creationId xmlns:a16="http://schemas.microsoft.com/office/drawing/2014/main" id="{062BBF3C-3032-D2CF-DDDA-6D4A2690F585}"/>
                </a:ext>
              </a:extLst>
            </xdr:cNvPr>
            <xdr:cNvSpPr txBox="1"/>
          </xdr:nvSpPr>
          <xdr:spPr>
            <a:xfrm>
              <a:off x="6628378" y="5692589"/>
              <a:ext cx="1350214" cy="672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ja-JP" sz="1100">
                  <a:solidFill>
                    <a:schemeClr val="dk1"/>
                  </a:solidFill>
                  <a:effectLst/>
                  <a:latin typeface="+mn-lt"/>
                  <a:ea typeface="+mn-ea"/>
                  <a:cs typeface="+mn-cs"/>
                </a:rPr>
                <a:t>目的物質の</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蒸気組成比</a:t>
              </a:r>
              <a:r>
                <a:rPr kumimoji="1" lang="ja-JP" altLang="en-US"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mol</a:t>
              </a:r>
              <a:r>
                <a:rPr kumimoji="1" lang="ja-JP" altLang="ja-JP" sz="1100">
                  <a:solidFill>
                    <a:schemeClr val="dk1"/>
                  </a:solidFill>
                  <a:effectLst/>
                  <a:latin typeface="+mn-lt"/>
                  <a:ea typeface="+mn-ea"/>
                  <a:cs typeface="+mn-cs"/>
                </a:rPr>
                <a:t>％）</a:t>
              </a:r>
              <a:endParaRPr kumimoji="1" lang="ja-JP" altLang="en-US" sz="1100"/>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288D8-B357-4254-B490-EFA61762F1AA}">
  <sheetPr codeName="Sheet1"/>
  <dimension ref="A1:U97"/>
  <sheetViews>
    <sheetView topLeftCell="A77" workbookViewId="0">
      <selection activeCell="F94" sqref="F94"/>
    </sheetView>
  </sheetViews>
  <sheetFormatPr defaultRowHeight="18.75"/>
  <cols>
    <col min="1" max="1" width="20.5" style="5" customWidth="1"/>
    <col min="2" max="2" width="32.5" style="5" customWidth="1"/>
    <col min="3" max="3" width="9" style="5" bestFit="1" customWidth="1"/>
    <col min="4" max="16384" width="9" style="5"/>
  </cols>
  <sheetData>
    <row r="1" spans="1:21">
      <c r="A1" s="5" t="s">
        <v>14</v>
      </c>
      <c r="D1" s="5">
        <v>1</v>
      </c>
      <c r="E1" s="5">
        <v>1.82</v>
      </c>
      <c r="F1" s="5">
        <v>0.05</v>
      </c>
    </row>
    <row r="3" spans="1:21" ht="18.75" customHeight="1">
      <c r="A3" s="7" t="s">
        <v>0</v>
      </c>
      <c r="B3" s="7" t="s">
        <v>1</v>
      </c>
      <c r="C3" s="8" t="s">
        <v>2</v>
      </c>
      <c r="D3" s="9"/>
      <c r="E3" s="9"/>
      <c r="F3" s="9"/>
      <c r="G3" s="9"/>
      <c r="H3" s="9"/>
      <c r="I3" s="9"/>
      <c r="J3" s="9"/>
      <c r="K3" s="9"/>
      <c r="L3" s="9"/>
      <c r="M3" s="9"/>
      <c r="N3" s="9"/>
      <c r="O3" s="9"/>
      <c r="P3" s="9"/>
      <c r="Q3" s="5" t="s">
        <v>7</v>
      </c>
    </row>
    <row r="4" spans="1:21" ht="18.75" customHeight="1">
      <c r="A4" s="24" t="s">
        <v>19</v>
      </c>
      <c r="B4" s="10" t="s">
        <v>105</v>
      </c>
      <c r="C4" s="4">
        <v>0.03</v>
      </c>
      <c r="D4" s="5">
        <f>C4/D$1</f>
        <v>0.03</v>
      </c>
      <c r="E4" s="5">
        <f>C4/E$1</f>
        <v>1.6483516483516484E-2</v>
      </c>
      <c r="F4" s="5">
        <f>D4/F$1</f>
        <v>0.6</v>
      </c>
      <c r="Q4" s="5" t="s">
        <v>8</v>
      </c>
    </row>
    <row r="5" spans="1:21" ht="18.75" customHeight="1">
      <c r="A5" s="24" t="s">
        <v>20</v>
      </c>
      <c r="B5" s="10" t="s">
        <v>106</v>
      </c>
      <c r="C5" s="4">
        <v>0.05</v>
      </c>
      <c r="D5" s="5">
        <f t="shared" ref="D5:D17" si="0">C5/D$1</f>
        <v>0.05</v>
      </c>
      <c r="E5" s="5">
        <f t="shared" ref="E5:F24" si="1">C5/E$1</f>
        <v>2.7472527472527472E-2</v>
      </c>
      <c r="F5" s="5">
        <f t="shared" si="1"/>
        <v>1</v>
      </c>
      <c r="Q5" s="5" t="s">
        <v>9</v>
      </c>
    </row>
    <row r="6" spans="1:21" ht="18.75" customHeight="1">
      <c r="A6" s="24" t="s">
        <v>21</v>
      </c>
      <c r="B6" s="10" t="s">
        <v>107</v>
      </c>
      <c r="C6" s="4">
        <v>1.0900000000000001</v>
      </c>
      <c r="D6" s="5">
        <f t="shared" si="0"/>
        <v>1.0900000000000001</v>
      </c>
      <c r="E6" s="5">
        <f t="shared" si="1"/>
        <v>0.59890109890109888</v>
      </c>
      <c r="F6" s="5">
        <f t="shared" si="1"/>
        <v>21.8</v>
      </c>
    </row>
    <row r="7" spans="1:21" ht="18.75" customHeight="1">
      <c r="A7" s="24" t="s">
        <v>22</v>
      </c>
      <c r="B7" s="10" t="s">
        <v>108</v>
      </c>
      <c r="C7" s="4">
        <v>0.11</v>
      </c>
      <c r="D7" s="5">
        <f t="shared" si="0"/>
        <v>0.11</v>
      </c>
      <c r="E7" s="5">
        <f t="shared" si="1"/>
        <v>6.043956043956044E-2</v>
      </c>
      <c r="F7" s="5">
        <f t="shared" si="1"/>
        <v>2.1999999999999997</v>
      </c>
      <c r="Q7" s="5" t="s">
        <v>10</v>
      </c>
    </row>
    <row r="8" spans="1:21" ht="18.75" customHeight="1">
      <c r="A8" s="24" t="s">
        <v>23</v>
      </c>
      <c r="B8" s="10" t="s">
        <v>109</v>
      </c>
      <c r="C8" s="4">
        <v>2.94</v>
      </c>
      <c r="D8" s="5">
        <f t="shared" si="0"/>
        <v>2.94</v>
      </c>
      <c r="E8" s="5">
        <f t="shared" si="1"/>
        <v>1.6153846153846152</v>
      </c>
      <c r="F8" s="5">
        <f t="shared" si="1"/>
        <v>58.8</v>
      </c>
    </row>
    <row r="9" spans="1:21" ht="18.75" customHeight="1">
      <c r="A9" s="24" t="s">
        <v>24</v>
      </c>
      <c r="B9" s="10" t="s">
        <v>110</v>
      </c>
      <c r="C9" s="4">
        <v>1.82</v>
      </c>
      <c r="D9" s="5">
        <f t="shared" si="0"/>
        <v>1.82</v>
      </c>
      <c r="E9" s="5">
        <f t="shared" si="1"/>
        <v>1</v>
      </c>
      <c r="F9" s="5">
        <f t="shared" si="1"/>
        <v>36.4</v>
      </c>
    </row>
    <row r="10" spans="1:21" ht="18.75" customHeight="1">
      <c r="A10" s="24" t="s">
        <v>25</v>
      </c>
      <c r="B10" s="10" t="s">
        <v>111</v>
      </c>
      <c r="C10" s="4">
        <v>2.38</v>
      </c>
      <c r="D10" s="5">
        <f t="shared" si="0"/>
        <v>2.38</v>
      </c>
      <c r="E10" s="5">
        <f t="shared" si="1"/>
        <v>1.3076923076923075</v>
      </c>
      <c r="F10" s="5">
        <f t="shared" si="1"/>
        <v>47.599999999999994</v>
      </c>
      <c r="T10" s="5" t="s">
        <v>13</v>
      </c>
      <c r="U10" s="11">
        <v>1</v>
      </c>
    </row>
    <row r="11" spans="1:21" ht="18.75" customHeight="1">
      <c r="A11" s="24" t="s">
        <v>26</v>
      </c>
      <c r="B11" s="10" t="s">
        <v>112</v>
      </c>
      <c r="C11" s="4">
        <v>33.33</v>
      </c>
      <c r="D11" s="5">
        <f t="shared" si="0"/>
        <v>33.33</v>
      </c>
      <c r="E11" s="5">
        <f t="shared" si="1"/>
        <v>18.31318681318681</v>
      </c>
      <c r="F11" s="5">
        <f t="shared" si="1"/>
        <v>666.59999999999991</v>
      </c>
    </row>
    <row r="12" spans="1:21" ht="18.75" customHeight="1">
      <c r="A12" s="24" t="s">
        <v>27</v>
      </c>
      <c r="B12" s="10" t="s">
        <v>113</v>
      </c>
      <c r="C12" s="4">
        <v>2.38</v>
      </c>
      <c r="D12" s="5">
        <f t="shared" si="0"/>
        <v>2.38</v>
      </c>
      <c r="E12" s="5">
        <f t="shared" si="1"/>
        <v>1.3076923076923075</v>
      </c>
      <c r="F12" s="5">
        <f t="shared" si="1"/>
        <v>47.599999999999994</v>
      </c>
    </row>
    <row r="13" spans="1:21" ht="18.75" customHeight="1">
      <c r="A13" s="24" t="s">
        <v>28</v>
      </c>
      <c r="B13" s="10" t="s">
        <v>114</v>
      </c>
      <c r="C13" s="4">
        <v>3.77</v>
      </c>
      <c r="D13" s="5">
        <f t="shared" si="0"/>
        <v>3.77</v>
      </c>
      <c r="E13" s="5">
        <f t="shared" si="1"/>
        <v>2.0714285714285712</v>
      </c>
      <c r="F13" s="5">
        <f t="shared" si="1"/>
        <v>75.399999999999991</v>
      </c>
    </row>
    <row r="14" spans="1:21" ht="18.75" customHeight="1">
      <c r="A14" s="24" t="s">
        <v>29</v>
      </c>
      <c r="B14" s="12" t="s">
        <v>115</v>
      </c>
      <c r="C14" s="4">
        <v>0.12</v>
      </c>
      <c r="D14" s="5">
        <f t="shared" si="0"/>
        <v>0.12</v>
      </c>
      <c r="E14" s="5">
        <f t="shared" si="1"/>
        <v>6.5934065934065936E-2</v>
      </c>
      <c r="F14" s="5">
        <f t="shared" si="1"/>
        <v>2.4</v>
      </c>
    </row>
    <row r="15" spans="1:21" ht="18.75" customHeight="1">
      <c r="A15" s="24" t="s">
        <v>30</v>
      </c>
      <c r="B15" s="13" t="s">
        <v>11</v>
      </c>
      <c r="C15" s="4">
        <v>0.05</v>
      </c>
      <c r="D15" s="5">
        <f t="shared" si="0"/>
        <v>0.05</v>
      </c>
      <c r="E15" s="5">
        <f t="shared" si="1"/>
        <v>2.7472527472527472E-2</v>
      </c>
      <c r="F15" s="5">
        <f t="shared" si="1"/>
        <v>1</v>
      </c>
    </row>
    <row r="16" spans="1:21" ht="18.75" customHeight="1">
      <c r="A16" s="24" t="s">
        <v>31</v>
      </c>
      <c r="B16" s="10" t="s">
        <v>4</v>
      </c>
      <c r="C16" s="4">
        <v>0.06</v>
      </c>
      <c r="D16" s="5">
        <f t="shared" si="0"/>
        <v>0.06</v>
      </c>
      <c r="E16" s="5">
        <f t="shared" si="1"/>
        <v>3.2967032967032968E-2</v>
      </c>
      <c r="F16" s="5">
        <f t="shared" si="1"/>
        <v>1.2</v>
      </c>
    </row>
    <row r="17" spans="1:6" ht="18.75" customHeight="1">
      <c r="A17" s="24" t="s">
        <v>32</v>
      </c>
      <c r="B17" s="10" t="s">
        <v>116</v>
      </c>
      <c r="C17" s="4">
        <v>1.88</v>
      </c>
      <c r="D17" s="5">
        <f t="shared" si="0"/>
        <v>1.88</v>
      </c>
      <c r="E17" s="5">
        <f t="shared" si="1"/>
        <v>1.0329670329670328</v>
      </c>
      <c r="F17" s="5">
        <f t="shared" si="1"/>
        <v>37.599999999999994</v>
      </c>
    </row>
    <row r="18" spans="1:6" ht="18.75" customHeight="1">
      <c r="A18" s="24" t="s">
        <v>33</v>
      </c>
      <c r="B18" s="14" t="s">
        <v>117</v>
      </c>
      <c r="C18" s="4">
        <v>0.86</v>
      </c>
      <c r="D18" s="5">
        <f t="shared" ref="D18:D24" si="2">C18/$D15</f>
        <v>17.2</v>
      </c>
      <c r="E18" s="5">
        <f t="shared" si="1"/>
        <v>0.47252747252747251</v>
      </c>
      <c r="F18" s="5">
        <f t="shared" si="1"/>
        <v>343.99999999999994</v>
      </c>
    </row>
    <row r="19" spans="1:6" ht="18.75" customHeight="1">
      <c r="A19" s="24" t="s">
        <v>34</v>
      </c>
      <c r="B19" s="13" t="s">
        <v>118</v>
      </c>
      <c r="C19" s="4">
        <v>0.16</v>
      </c>
      <c r="D19" s="5">
        <f t="shared" si="2"/>
        <v>2.666666666666667</v>
      </c>
      <c r="E19" s="5">
        <f t="shared" si="1"/>
        <v>8.7912087912087905E-2</v>
      </c>
      <c r="F19" s="5">
        <f t="shared" si="1"/>
        <v>53.333333333333336</v>
      </c>
    </row>
    <row r="20" spans="1:6" ht="18.75" customHeight="1">
      <c r="A20" s="24" t="s">
        <v>35</v>
      </c>
      <c r="B20" s="16" t="s">
        <v>119</v>
      </c>
      <c r="C20" s="4">
        <v>5</v>
      </c>
      <c r="D20" s="5">
        <f t="shared" si="2"/>
        <v>2.6595744680851063</v>
      </c>
      <c r="E20" s="5">
        <f t="shared" si="1"/>
        <v>2.7472527472527473</v>
      </c>
      <c r="F20" s="5">
        <f t="shared" si="1"/>
        <v>53.191489361702125</v>
      </c>
    </row>
    <row r="21" spans="1:6" ht="18.75" customHeight="1">
      <c r="A21" s="24" t="s">
        <v>36</v>
      </c>
      <c r="B21" s="13" t="s">
        <v>120</v>
      </c>
      <c r="C21" s="4">
        <v>0.11</v>
      </c>
      <c r="D21" s="5">
        <f t="shared" si="2"/>
        <v>6.3953488372093022E-3</v>
      </c>
      <c r="E21" s="5">
        <f t="shared" si="1"/>
        <v>6.043956043956044E-2</v>
      </c>
      <c r="F21" s="5">
        <f t="shared" si="1"/>
        <v>0.12790697674418602</v>
      </c>
    </row>
    <row r="22" spans="1:6" ht="18.75" customHeight="1">
      <c r="A22" s="24" t="s">
        <v>37</v>
      </c>
      <c r="B22" s="10" t="s">
        <v>121</v>
      </c>
      <c r="C22" s="4">
        <v>1.63</v>
      </c>
      <c r="D22" s="5">
        <f t="shared" si="2"/>
        <v>0.61124999999999985</v>
      </c>
      <c r="E22" s="5">
        <f t="shared" si="1"/>
        <v>0.89560439560439553</v>
      </c>
      <c r="F22" s="5">
        <f t="shared" si="1"/>
        <v>12.224999999999996</v>
      </c>
    </row>
    <row r="23" spans="1:6" ht="18.75" customHeight="1">
      <c r="A23" s="24" t="s">
        <v>38</v>
      </c>
      <c r="B23" s="10" t="s">
        <v>122</v>
      </c>
      <c r="C23" s="4">
        <v>0.2</v>
      </c>
      <c r="D23" s="5">
        <f t="shared" si="2"/>
        <v>7.5200000000000003E-2</v>
      </c>
      <c r="E23" s="5">
        <f t="shared" si="1"/>
        <v>0.10989010989010989</v>
      </c>
      <c r="F23" s="5">
        <f t="shared" si="1"/>
        <v>1.504</v>
      </c>
    </row>
    <row r="24" spans="1:6" ht="18.75" customHeight="1">
      <c r="A24" s="24" t="s">
        <v>39</v>
      </c>
      <c r="B24" s="13" t="s">
        <v>123</v>
      </c>
      <c r="C24" s="4">
        <v>0.43</v>
      </c>
      <c r="D24" s="5">
        <f t="shared" si="2"/>
        <v>67.236363636363635</v>
      </c>
      <c r="E24" s="5">
        <f t="shared" si="1"/>
        <v>0.23626373626373626</v>
      </c>
      <c r="F24" s="5">
        <f t="shared" si="1"/>
        <v>1344.7272727272725</v>
      </c>
    </row>
    <row r="25" spans="1:6" ht="18.75" customHeight="1">
      <c r="A25" s="24" t="s">
        <v>40</v>
      </c>
      <c r="B25" s="13" t="s">
        <v>124</v>
      </c>
      <c r="C25" s="4">
        <v>0.84</v>
      </c>
    </row>
    <row r="26" spans="1:6" ht="18.75" customHeight="1">
      <c r="A26" s="24" t="s">
        <v>41</v>
      </c>
      <c r="B26" s="13" t="s">
        <v>125</v>
      </c>
      <c r="C26" s="4">
        <v>0.19</v>
      </c>
    </row>
    <row r="27" spans="1:6" ht="18.75" customHeight="1">
      <c r="A27" s="24" t="s">
        <v>42</v>
      </c>
      <c r="B27" s="13" t="s">
        <v>126</v>
      </c>
      <c r="C27" s="4">
        <v>7.0000000000000007E-2</v>
      </c>
    </row>
    <row r="28" spans="1:6" ht="18.75" customHeight="1">
      <c r="A28" s="24" t="s">
        <v>43</v>
      </c>
      <c r="B28" s="13" t="s">
        <v>127</v>
      </c>
      <c r="C28" s="4">
        <v>0.11</v>
      </c>
    </row>
    <row r="29" spans="1:6" ht="18.75" customHeight="1">
      <c r="A29" s="24" t="s">
        <v>44</v>
      </c>
      <c r="B29" s="13" t="s">
        <v>128</v>
      </c>
      <c r="C29" s="4">
        <v>0.08</v>
      </c>
    </row>
    <row r="30" spans="1:6" ht="18.75" customHeight="1">
      <c r="A30" s="24" t="s">
        <v>45</v>
      </c>
      <c r="B30" s="13" t="s">
        <v>129</v>
      </c>
      <c r="C30" s="4">
        <v>0.03</v>
      </c>
    </row>
    <row r="31" spans="1:6" ht="18.75" customHeight="1">
      <c r="A31" s="24" t="s">
        <v>46</v>
      </c>
      <c r="B31" s="14" t="s">
        <v>130</v>
      </c>
      <c r="C31" s="4">
        <v>0.08</v>
      </c>
    </row>
    <row r="32" spans="1:6" ht="18.75" customHeight="1">
      <c r="A32" s="24" t="s">
        <v>47</v>
      </c>
      <c r="B32" s="13" t="s">
        <v>131</v>
      </c>
      <c r="C32" s="4">
        <v>0.93</v>
      </c>
    </row>
    <row r="33" spans="1:3" ht="18.75" customHeight="1">
      <c r="A33" s="24" t="s">
        <v>48</v>
      </c>
      <c r="B33" s="13" t="s">
        <v>132</v>
      </c>
      <c r="C33" s="4">
        <v>17.760000000000002</v>
      </c>
    </row>
    <row r="34" spans="1:3" ht="18.75" customHeight="1">
      <c r="A34" s="24" t="s">
        <v>49</v>
      </c>
      <c r="B34" s="16" t="s">
        <v>133</v>
      </c>
      <c r="C34" s="4">
        <v>0.13</v>
      </c>
    </row>
    <row r="35" spans="1:3" ht="18.75" customHeight="1">
      <c r="A35" s="24" t="s">
        <v>3</v>
      </c>
      <c r="B35" s="13" t="s">
        <v>134</v>
      </c>
      <c r="C35" s="4">
        <v>0.28000000000000003</v>
      </c>
    </row>
    <row r="36" spans="1:3" ht="18.75" customHeight="1">
      <c r="A36" s="25" t="s">
        <v>50</v>
      </c>
      <c r="B36" s="13" t="s">
        <v>135</v>
      </c>
      <c r="C36" s="4">
        <v>0.48</v>
      </c>
    </row>
    <row r="37" spans="1:3" ht="18.75" customHeight="1">
      <c r="A37" s="26" t="s">
        <v>16</v>
      </c>
      <c r="B37" s="13" t="s">
        <v>136</v>
      </c>
      <c r="C37" s="4">
        <v>0.68</v>
      </c>
    </row>
    <row r="38" spans="1:3" ht="18.75" customHeight="1">
      <c r="A38" s="24" t="s">
        <v>51</v>
      </c>
      <c r="B38" s="18" t="s">
        <v>137</v>
      </c>
      <c r="C38" s="4">
        <v>0.08</v>
      </c>
    </row>
    <row r="39" spans="1:3" ht="18.75" customHeight="1">
      <c r="A39" s="24" t="s">
        <v>52</v>
      </c>
      <c r="B39" s="13" t="s">
        <v>138</v>
      </c>
      <c r="C39" s="4">
        <v>7.0000000000000007E-2</v>
      </c>
    </row>
    <row r="40" spans="1:3" ht="18.75" customHeight="1">
      <c r="A40" s="24" t="s">
        <v>53</v>
      </c>
      <c r="B40" s="13" t="s">
        <v>139</v>
      </c>
      <c r="C40" s="4">
        <v>0.13</v>
      </c>
    </row>
    <row r="41" spans="1:3" ht="18.75" customHeight="1">
      <c r="A41" s="24" t="s">
        <v>54</v>
      </c>
      <c r="B41" s="13" t="s">
        <v>140</v>
      </c>
      <c r="C41" s="4">
        <v>14.48</v>
      </c>
    </row>
    <row r="42" spans="1:3" ht="18.75" customHeight="1">
      <c r="A42" s="24" t="s">
        <v>55</v>
      </c>
      <c r="B42" s="17" t="s">
        <v>141</v>
      </c>
      <c r="C42" s="4">
        <v>0.06</v>
      </c>
    </row>
    <row r="43" spans="1:3" ht="18.75" customHeight="1">
      <c r="A43" s="24" t="s">
        <v>56</v>
      </c>
      <c r="B43" s="13" t="s">
        <v>142</v>
      </c>
      <c r="C43" s="4">
        <v>0.15</v>
      </c>
    </row>
    <row r="44" spans="1:3" ht="18.75" customHeight="1">
      <c r="A44" s="24" t="s">
        <v>57</v>
      </c>
      <c r="B44" s="13" t="s">
        <v>143</v>
      </c>
      <c r="C44" s="4">
        <v>0.54</v>
      </c>
    </row>
    <row r="45" spans="1:3" ht="18.75" customHeight="1">
      <c r="A45" s="24" t="s">
        <v>58</v>
      </c>
      <c r="B45" s="15" t="s">
        <v>144</v>
      </c>
      <c r="C45" s="4">
        <v>0.05</v>
      </c>
    </row>
    <row r="46" spans="1:3" ht="18.75" customHeight="1">
      <c r="A46" s="24" t="s">
        <v>59</v>
      </c>
      <c r="B46" s="13" t="s">
        <v>145</v>
      </c>
      <c r="C46" s="4">
        <v>0.21</v>
      </c>
    </row>
    <row r="47" spans="1:3" ht="18.75" customHeight="1">
      <c r="A47" s="24" t="s">
        <v>60</v>
      </c>
      <c r="B47" s="13" t="s">
        <v>146</v>
      </c>
      <c r="C47" s="4">
        <v>0.05</v>
      </c>
    </row>
    <row r="48" spans="1:3" ht="18.75" customHeight="1">
      <c r="A48" s="24" t="s">
        <v>61</v>
      </c>
      <c r="B48" s="13" t="s">
        <v>147</v>
      </c>
      <c r="C48" s="4">
        <v>2.62</v>
      </c>
    </row>
    <row r="49" spans="1:3" ht="18.75" customHeight="1">
      <c r="A49" s="24" t="s">
        <v>62</v>
      </c>
      <c r="B49" s="13" t="s">
        <v>148</v>
      </c>
      <c r="C49" s="4">
        <v>7.0000000000000007E-2</v>
      </c>
    </row>
    <row r="50" spans="1:3" ht="18.75" customHeight="1">
      <c r="A50" s="24" t="s">
        <v>63</v>
      </c>
      <c r="B50" s="13" t="s">
        <v>149</v>
      </c>
      <c r="C50" s="4">
        <v>0.05</v>
      </c>
    </row>
    <row r="51" spans="1:3" ht="18.75" customHeight="1">
      <c r="A51" s="24" t="s">
        <v>5</v>
      </c>
      <c r="B51" s="13" t="s">
        <v>150</v>
      </c>
      <c r="C51" s="4">
        <v>0.1</v>
      </c>
    </row>
    <row r="52" spans="1:3" ht="18.75" customHeight="1">
      <c r="A52" s="24" t="s">
        <v>64</v>
      </c>
      <c r="B52" s="13" t="s">
        <v>151</v>
      </c>
      <c r="C52" s="4">
        <v>0.11</v>
      </c>
    </row>
    <row r="53" spans="1:3" ht="18.75" customHeight="1">
      <c r="A53" s="24" t="s">
        <v>65</v>
      </c>
      <c r="B53" s="13" t="s">
        <v>152</v>
      </c>
      <c r="C53" s="4">
        <v>1.4</v>
      </c>
    </row>
    <row r="54" spans="1:3" ht="18.75" customHeight="1">
      <c r="A54" s="24" t="s">
        <v>66</v>
      </c>
      <c r="B54" s="13" t="s">
        <v>153</v>
      </c>
      <c r="C54" s="4">
        <v>3.1</v>
      </c>
    </row>
    <row r="55" spans="1:3" ht="18.75" customHeight="1">
      <c r="A55" s="24" t="s">
        <v>6</v>
      </c>
      <c r="B55" s="14" t="s">
        <v>154</v>
      </c>
      <c r="C55" s="4">
        <v>0.1</v>
      </c>
    </row>
    <row r="56" spans="1:3" ht="18.75" customHeight="1">
      <c r="A56" s="24" t="s">
        <v>67</v>
      </c>
      <c r="B56" s="13" t="s">
        <v>155</v>
      </c>
      <c r="C56" s="4">
        <v>0.66</v>
      </c>
    </row>
    <row r="57" spans="1:3" ht="18.75" customHeight="1">
      <c r="A57" s="24" t="s">
        <v>68</v>
      </c>
      <c r="B57" s="14" t="s">
        <v>156</v>
      </c>
      <c r="C57" s="4">
        <v>0.39</v>
      </c>
    </row>
    <row r="58" spans="1:3" ht="18.75" customHeight="1">
      <c r="A58" s="24" t="s">
        <v>69</v>
      </c>
      <c r="B58" s="13" t="s">
        <v>157</v>
      </c>
      <c r="C58" s="4">
        <v>0.05</v>
      </c>
    </row>
    <row r="59" spans="1:3" ht="18.75" customHeight="1">
      <c r="A59" s="24" t="s">
        <v>70</v>
      </c>
      <c r="B59" s="13" t="s">
        <v>158</v>
      </c>
      <c r="C59" s="4">
        <v>0.47</v>
      </c>
    </row>
    <row r="60" spans="1:3" ht="18.75" customHeight="1">
      <c r="A60" s="24" t="s">
        <v>71</v>
      </c>
      <c r="B60" s="13" t="s">
        <v>159</v>
      </c>
      <c r="C60" s="4">
        <v>0.06</v>
      </c>
    </row>
    <row r="61" spans="1:3" ht="18.75" customHeight="1">
      <c r="A61" s="24" t="s">
        <v>72</v>
      </c>
      <c r="B61" s="13" t="s">
        <v>160</v>
      </c>
      <c r="C61" s="4">
        <v>0.09</v>
      </c>
    </row>
    <row r="62" spans="1:3" ht="18.75" customHeight="1">
      <c r="A62" s="24" t="s">
        <v>73</v>
      </c>
      <c r="B62" s="13" t="s">
        <v>161</v>
      </c>
      <c r="C62" s="4">
        <v>2.94</v>
      </c>
    </row>
    <row r="63" spans="1:3" ht="18.75" customHeight="1">
      <c r="A63" s="24" t="s">
        <v>74</v>
      </c>
      <c r="B63" s="13" t="s">
        <v>162</v>
      </c>
      <c r="C63" s="4">
        <v>1.66</v>
      </c>
    </row>
    <row r="64" spans="1:3" ht="18.75" customHeight="1">
      <c r="A64" s="24" t="s">
        <v>75</v>
      </c>
      <c r="B64" s="16" t="s">
        <v>163</v>
      </c>
      <c r="C64" s="4">
        <v>1.45</v>
      </c>
    </row>
    <row r="65" spans="1:3" ht="18.75" customHeight="1">
      <c r="A65" s="24" t="s">
        <v>76</v>
      </c>
      <c r="B65" s="13" t="s">
        <v>164</v>
      </c>
      <c r="C65" s="4">
        <v>0.2</v>
      </c>
    </row>
    <row r="66" spans="1:3" ht="18.75" customHeight="1">
      <c r="A66" s="24" t="s">
        <v>77</v>
      </c>
      <c r="B66" s="13" t="s">
        <v>165</v>
      </c>
      <c r="C66" s="4">
        <v>0.1</v>
      </c>
    </row>
    <row r="67" spans="1:3" ht="18.75" customHeight="1">
      <c r="A67" s="24" t="s">
        <v>78</v>
      </c>
      <c r="B67" s="13" t="s">
        <v>166</v>
      </c>
      <c r="C67" s="4">
        <v>1.01</v>
      </c>
    </row>
    <row r="68" spans="1:3" ht="18.75" customHeight="1">
      <c r="A68" s="24" t="s">
        <v>79</v>
      </c>
      <c r="B68" s="16" t="s">
        <v>167</v>
      </c>
      <c r="C68" s="4">
        <v>0.81</v>
      </c>
    </row>
    <row r="69" spans="1:3" ht="18.75" customHeight="1">
      <c r="A69" s="24" t="s">
        <v>80</v>
      </c>
      <c r="B69" s="16" t="s">
        <v>168</v>
      </c>
      <c r="C69" s="4">
        <v>2.3199999999999998</v>
      </c>
    </row>
    <row r="70" spans="1:3" ht="18.75" customHeight="1">
      <c r="A70" s="24" t="s">
        <v>81</v>
      </c>
      <c r="B70" s="13" t="s">
        <v>169</v>
      </c>
      <c r="C70" s="4">
        <v>2.08</v>
      </c>
    </row>
    <row r="71" spans="1:3" ht="18.75" customHeight="1">
      <c r="A71" s="24" t="s">
        <v>82</v>
      </c>
      <c r="B71" s="13" t="s">
        <v>170</v>
      </c>
      <c r="C71" s="4">
        <v>0.37</v>
      </c>
    </row>
    <row r="72" spans="1:3" ht="18.75" customHeight="1">
      <c r="A72" s="24" t="s">
        <v>83</v>
      </c>
      <c r="B72" s="16" t="s">
        <v>171</v>
      </c>
      <c r="C72" s="4">
        <v>29.17</v>
      </c>
    </row>
    <row r="73" spans="1:3" ht="18.75" customHeight="1">
      <c r="A73" s="24" t="s">
        <v>84</v>
      </c>
      <c r="B73" s="13" t="s">
        <v>172</v>
      </c>
      <c r="C73" s="4">
        <v>2.34</v>
      </c>
    </row>
    <row r="74" spans="1:3" ht="18.75" customHeight="1">
      <c r="A74" s="24" t="s">
        <v>85</v>
      </c>
      <c r="B74" s="13" t="s">
        <v>173</v>
      </c>
      <c r="C74" s="4">
        <v>0.09</v>
      </c>
    </row>
    <row r="75" spans="1:3" ht="18.75" customHeight="1">
      <c r="A75" s="24" t="s">
        <v>86</v>
      </c>
      <c r="B75" s="19" t="s">
        <v>174</v>
      </c>
      <c r="C75" s="4">
        <v>3.7</v>
      </c>
    </row>
    <row r="76" spans="1:3" ht="18.75" customHeight="1">
      <c r="A76" s="24" t="s">
        <v>87</v>
      </c>
      <c r="B76" s="13" t="s">
        <v>175</v>
      </c>
      <c r="C76" s="4">
        <v>0.24</v>
      </c>
    </row>
    <row r="77" spans="1:3" ht="18.75" customHeight="1">
      <c r="A77" s="24" t="s">
        <v>12</v>
      </c>
      <c r="B77" s="16" t="s">
        <v>176</v>
      </c>
      <c r="C77" s="4">
        <v>6.72</v>
      </c>
    </row>
    <row r="78" spans="1:3" ht="18.75" customHeight="1">
      <c r="A78" s="24" t="s">
        <v>88</v>
      </c>
      <c r="B78" s="16" t="s">
        <v>177</v>
      </c>
      <c r="C78" s="4">
        <v>0.11</v>
      </c>
    </row>
    <row r="79" spans="1:3" ht="18.75" customHeight="1">
      <c r="A79" s="24" t="s">
        <v>89</v>
      </c>
      <c r="B79" s="13" t="s">
        <v>178</v>
      </c>
      <c r="C79" s="4">
        <v>0.45</v>
      </c>
    </row>
    <row r="80" spans="1:3" ht="18.75" customHeight="1">
      <c r="A80" s="24" t="s">
        <v>90</v>
      </c>
      <c r="B80" s="13" t="s">
        <v>179</v>
      </c>
      <c r="C80" s="4">
        <v>7.0000000000000007E-2</v>
      </c>
    </row>
    <row r="81" spans="1:3" ht="18.75" customHeight="1">
      <c r="A81" s="24" t="s">
        <v>91</v>
      </c>
      <c r="B81" s="13" t="s">
        <v>180</v>
      </c>
      <c r="C81" s="4">
        <v>0.63</v>
      </c>
    </row>
    <row r="82" spans="1:3" ht="18.75" customHeight="1">
      <c r="A82" s="24" t="s">
        <v>92</v>
      </c>
      <c r="B82" s="13" t="s">
        <v>181</v>
      </c>
      <c r="C82" s="4">
        <v>4.6500000000000004</v>
      </c>
    </row>
    <row r="83" spans="1:3">
      <c r="A83" s="24" t="s">
        <v>93</v>
      </c>
      <c r="B83" s="13" t="s">
        <v>182</v>
      </c>
      <c r="C83" s="4">
        <v>14.29</v>
      </c>
    </row>
    <row r="84" spans="1:3">
      <c r="A84" s="24" t="s">
        <v>94</v>
      </c>
      <c r="B84" s="13" t="s">
        <v>183</v>
      </c>
      <c r="C84" s="4">
        <v>1.36</v>
      </c>
    </row>
    <row r="85" spans="1:3">
      <c r="A85" s="24" t="s">
        <v>95</v>
      </c>
      <c r="B85" s="13" t="s">
        <v>184</v>
      </c>
      <c r="C85" s="4">
        <v>1.95</v>
      </c>
    </row>
    <row r="86" spans="1:3">
      <c r="A86" s="24" t="s">
        <v>96</v>
      </c>
      <c r="B86" s="13" t="s">
        <v>185</v>
      </c>
      <c r="C86" s="4">
        <v>10.56</v>
      </c>
    </row>
    <row r="87" spans="1:3">
      <c r="A87" s="24" t="s">
        <v>97</v>
      </c>
      <c r="B87" s="13" t="s">
        <v>186</v>
      </c>
      <c r="C87" s="4">
        <v>0.11</v>
      </c>
    </row>
    <row r="88" spans="1:3">
      <c r="A88" s="24" t="s">
        <v>98</v>
      </c>
      <c r="B88" s="13" t="s">
        <v>187</v>
      </c>
      <c r="C88" s="4">
        <v>12.5</v>
      </c>
    </row>
    <row r="89" spans="1:3">
      <c r="A89" s="24" t="s">
        <v>99</v>
      </c>
      <c r="B89" s="13" t="s">
        <v>188</v>
      </c>
      <c r="C89" s="4">
        <v>2.7</v>
      </c>
    </row>
    <row r="90" spans="1:3">
      <c r="A90" s="24" t="s">
        <v>100</v>
      </c>
      <c r="B90" s="16" t="s">
        <v>189</v>
      </c>
      <c r="C90" s="4">
        <v>0.74</v>
      </c>
    </row>
    <row r="91" spans="1:3">
      <c r="A91" s="27" t="s">
        <v>15</v>
      </c>
      <c r="B91" s="20" t="s">
        <v>190</v>
      </c>
      <c r="C91" s="21">
        <v>2.41</v>
      </c>
    </row>
    <row r="92" spans="1:3">
      <c r="A92" s="24" t="s">
        <v>101</v>
      </c>
      <c r="B92" s="13" t="s">
        <v>191</v>
      </c>
      <c r="C92" s="4">
        <v>0.54</v>
      </c>
    </row>
    <row r="93" spans="1:3">
      <c r="A93" s="24" t="s">
        <v>102</v>
      </c>
      <c r="B93" s="14" t="s">
        <v>192</v>
      </c>
      <c r="C93" s="4">
        <v>1.67</v>
      </c>
    </row>
    <row r="94" spans="1:3">
      <c r="A94" s="24" t="s">
        <v>103</v>
      </c>
      <c r="B94" s="13" t="s">
        <v>193</v>
      </c>
      <c r="C94" s="4">
        <v>1.21</v>
      </c>
    </row>
    <row r="95" spans="1:3">
      <c r="A95" s="24" t="s">
        <v>104</v>
      </c>
      <c r="B95" s="13" t="s">
        <v>194</v>
      </c>
      <c r="C95" s="4">
        <v>0.79</v>
      </c>
    </row>
    <row r="96" spans="1:3">
      <c r="A96" s="13" t="s">
        <v>17</v>
      </c>
      <c r="B96" s="13" t="s">
        <v>18</v>
      </c>
      <c r="C96" s="4">
        <v>1</v>
      </c>
    </row>
    <row r="97" spans="1:3">
      <c r="A97" s="22"/>
      <c r="B97" s="22"/>
      <c r="C97" s="23"/>
    </row>
  </sheetData>
  <sheetProtection algorithmName="SHA-512" hashValue="Jf6CuFw2eQN8et3HDSOFflMpxlsf9/FgNmly60y08zQQ8cqbcG3t/U6NS3afAKuGg0WBLmLhjHvi/BjXFPR2nw==" saltValue="D4/1JfM7SoSlLsPgkXWCIw==" spinCount="100000"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3A729-E2EA-4A63-8B5D-15B929631127}">
  <dimension ref="B1:M34"/>
  <sheetViews>
    <sheetView tabSelected="1" workbookViewId="0">
      <selection activeCell="M4" sqref="M4"/>
    </sheetView>
  </sheetViews>
  <sheetFormatPr defaultRowHeight="18.75"/>
  <cols>
    <col min="1" max="1" width="5.25" customWidth="1"/>
    <col min="2" max="2" width="12.125" customWidth="1"/>
    <col min="3" max="3" width="39.625" customWidth="1"/>
    <col min="4" max="4" width="11.75" customWidth="1"/>
    <col min="5" max="5" width="19.625" customWidth="1"/>
    <col min="6" max="8" width="11.75" customWidth="1"/>
    <col min="9" max="9" width="4.125" customWidth="1"/>
    <col min="10" max="10" width="11.75" customWidth="1"/>
    <col min="11" max="11" width="7.75" customWidth="1"/>
    <col min="12" max="12" width="10.25" customWidth="1"/>
    <col min="13" max="13" width="19.625" customWidth="1"/>
  </cols>
  <sheetData>
    <row r="1" spans="2:13">
      <c r="B1" s="28"/>
      <c r="C1" s="28"/>
    </row>
    <row r="2" spans="2:13" ht="30">
      <c r="B2" s="29" t="s">
        <v>207</v>
      </c>
      <c r="C2" s="30"/>
      <c r="D2" s="31"/>
      <c r="F2" s="31"/>
      <c r="G2" s="31"/>
      <c r="H2" s="31"/>
      <c r="I2" s="1"/>
      <c r="J2" s="1"/>
      <c r="K2" s="1"/>
      <c r="L2" s="32"/>
      <c r="M2" s="32"/>
    </row>
    <row r="3" spans="2:13" ht="30">
      <c r="B3" s="29"/>
      <c r="C3" s="30"/>
      <c r="D3" s="31"/>
      <c r="F3" s="31"/>
      <c r="G3" s="31"/>
      <c r="H3" s="31"/>
      <c r="I3" s="1"/>
      <c r="J3" s="1"/>
      <c r="K3" s="1"/>
      <c r="L3" s="32"/>
      <c r="M3" s="32"/>
    </row>
    <row r="4" spans="2:13" ht="30">
      <c r="B4" s="29"/>
      <c r="C4" s="30"/>
      <c r="D4" s="31"/>
      <c r="F4" s="31"/>
      <c r="G4" s="31"/>
      <c r="H4" s="31"/>
      <c r="I4" s="1"/>
      <c r="J4" s="1"/>
      <c r="K4" s="1"/>
      <c r="L4" s="32"/>
      <c r="M4" s="32" t="s">
        <v>212</v>
      </c>
    </row>
    <row r="5" spans="2:13">
      <c r="B5" s="33" t="s">
        <v>195</v>
      </c>
      <c r="C5" s="30"/>
      <c r="D5" s="31"/>
      <c r="F5" s="31"/>
      <c r="G5" s="31"/>
      <c r="H5" s="31"/>
      <c r="I5" s="1"/>
      <c r="J5" s="1"/>
      <c r="K5" s="1"/>
      <c r="L5" s="32"/>
      <c r="M5" s="32"/>
    </row>
    <row r="6" spans="2:13">
      <c r="B6" s="34"/>
      <c r="C6" s="30"/>
      <c r="D6" s="31"/>
      <c r="F6" s="31"/>
      <c r="G6" s="31"/>
      <c r="H6" s="31"/>
      <c r="I6" s="1"/>
      <c r="J6" s="1"/>
      <c r="K6" s="1"/>
      <c r="L6" s="32"/>
      <c r="M6" s="32"/>
    </row>
    <row r="7" spans="2:13">
      <c r="B7" s="35" t="s">
        <v>196</v>
      </c>
      <c r="C7" s="30"/>
      <c r="D7" s="31"/>
      <c r="F7" s="31"/>
      <c r="G7" s="31"/>
      <c r="H7" s="31"/>
      <c r="I7" s="1"/>
      <c r="J7" s="1"/>
      <c r="K7" s="1"/>
      <c r="L7" s="32"/>
      <c r="M7" s="32"/>
    </row>
    <row r="8" spans="2:13">
      <c r="B8" s="34" t="s">
        <v>197</v>
      </c>
      <c r="C8" s="30"/>
      <c r="D8" s="31"/>
      <c r="F8" s="31"/>
      <c r="G8" s="31"/>
      <c r="H8" s="31"/>
      <c r="I8" s="1"/>
      <c r="J8" s="1"/>
      <c r="K8" s="1"/>
      <c r="L8" s="32"/>
      <c r="M8" s="32"/>
    </row>
    <row r="9" spans="2:13">
      <c r="B9" s="34" t="s">
        <v>198</v>
      </c>
      <c r="C9" s="30"/>
      <c r="D9" s="31"/>
      <c r="F9" s="31"/>
      <c r="G9" s="31"/>
      <c r="H9" s="31"/>
      <c r="I9" s="1"/>
      <c r="J9" s="1"/>
      <c r="K9" s="1"/>
      <c r="L9" s="32"/>
      <c r="M9" s="32"/>
    </row>
    <row r="10" spans="2:13">
      <c r="B10" s="34" t="s">
        <v>199</v>
      </c>
      <c r="C10" s="30"/>
      <c r="D10" s="31"/>
      <c r="F10" s="31"/>
      <c r="G10" s="31"/>
      <c r="H10" s="31"/>
      <c r="I10" s="1"/>
      <c r="J10" s="1"/>
      <c r="K10" s="1"/>
      <c r="L10" s="32"/>
      <c r="M10" s="32"/>
    </row>
    <row r="11" spans="2:13">
      <c r="B11" s="34" t="s">
        <v>206</v>
      </c>
      <c r="C11" s="30"/>
      <c r="D11" s="31"/>
      <c r="F11" s="31"/>
      <c r="G11" s="31"/>
      <c r="H11" s="31"/>
      <c r="I11" s="1"/>
      <c r="J11" s="1"/>
      <c r="K11" s="1"/>
      <c r="L11" s="32"/>
      <c r="M11" s="32"/>
    </row>
    <row r="12" spans="2:13" ht="30">
      <c r="B12" s="29"/>
      <c r="C12" s="30"/>
      <c r="D12" s="31"/>
      <c r="F12" s="31"/>
      <c r="G12" s="31"/>
      <c r="H12" s="31"/>
      <c r="I12" s="1"/>
      <c r="J12" s="1"/>
      <c r="K12" s="1"/>
      <c r="L12" s="32"/>
      <c r="M12" s="32"/>
    </row>
    <row r="13" spans="2:13">
      <c r="B13" s="35" t="s">
        <v>200</v>
      </c>
      <c r="H13" s="31"/>
      <c r="I13" s="1"/>
      <c r="J13" s="1"/>
      <c r="K13" s="1"/>
      <c r="L13" s="32"/>
      <c r="M13" s="32"/>
    </row>
    <row r="14" spans="2:13">
      <c r="H14" s="31"/>
      <c r="I14" s="1"/>
      <c r="J14" s="1"/>
      <c r="K14" s="1"/>
      <c r="L14" s="32"/>
      <c r="M14" s="32"/>
    </row>
    <row r="15" spans="2:13">
      <c r="H15" s="31"/>
      <c r="I15" s="1"/>
      <c r="J15" s="1"/>
      <c r="K15" s="1"/>
      <c r="L15" s="32"/>
      <c r="M15" s="32"/>
    </row>
    <row r="16" spans="2:13">
      <c r="H16" s="31"/>
      <c r="I16" s="1"/>
      <c r="J16" s="1"/>
      <c r="K16" s="1"/>
      <c r="L16" s="32"/>
      <c r="M16" s="32"/>
    </row>
    <row r="17" spans="2:13">
      <c r="H17" s="31"/>
      <c r="I17" s="1"/>
      <c r="J17" s="1"/>
      <c r="K17" s="1"/>
      <c r="L17" s="32"/>
      <c r="M17" s="32"/>
    </row>
    <row r="18" spans="2:13">
      <c r="H18" s="31"/>
      <c r="I18" s="1"/>
      <c r="J18" s="1"/>
      <c r="K18" s="1"/>
      <c r="L18" s="32"/>
      <c r="M18" s="32"/>
    </row>
    <row r="19" spans="2:13">
      <c r="H19" s="31"/>
      <c r="I19" s="1"/>
      <c r="J19" s="1"/>
      <c r="K19" s="1"/>
      <c r="L19" s="32"/>
      <c r="M19" s="32"/>
    </row>
    <row r="20" spans="2:13">
      <c r="H20" s="31"/>
      <c r="I20" s="1"/>
      <c r="J20" s="1"/>
      <c r="K20" s="1"/>
      <c r="L20" s="32"/>
      <c r="M20" s="32"/>
    </row>
    <row r="21" spans="2:13">
      <c r="C21" t="s">
        <v>201</v>
      </c>
      <c r="H21" s="31"/>
      <c r="I21" s="1"/>
      <c r="J21" s="1"/>
      <c r="K21" s="1"/>
      <c r="L21" s="32"/>
      <c r="M21" s="32"/>
    </row>
    <row r="22" spans="2:13" ht="30">
      <c r="B22" s="29"/>
      <c r="C22" s="30"/>
      <c r="D22" s="31"/>
      <c r="F22" s="31"/>
      <c r="G22" s="31"/>
      <c r="H22" s="31"/>
      <c r="I22" s="1"/>
      <c r="J22" s="1"/>
      <c r="K22" s="1"/>
      <c r="L22" s="32"/>
      <c r="M22" s="32"/>
    </row>
    <row r="23" spans="2:13" ht="30">
      <c r="B23" s="29"/>
      <c r="C23" s="30"/>
      <c r="D23" s="31"/>
      <c r="F23" s="31"/>
      <c r="G23" s="31"/>
      <c r="H23" s="31"/>
      <c r="I23" s="1"/>
      <c r="J23" s="1"/>
      <c r="K23" s="1"/>
      <c r="L23" s="32"/>
      <c r="M23" s="32"/>
    </row>
    <row r="24" spans="2:13">
      <c r="B24" s="35" t="s">
        <v>202</v>
      </c>
    </row>
    <row r="25" spans="2:13">
      <c r="B25" t="s">
        <v>203</v>
      </c>
    </row>
    <row r="26" spans="2:13">
      <c r="B26" t="s">
        <v>204</v>
      </c>
    </row>
    <row r="34" spans="3:9">
      <c r="C34" t="s">
        <v>205</v>
      </c>
      <c r="I34" t="s">
        <v>205</v>
      </c>
    </row>
  </sheetData>
  <sheetProtection algorithmName="SHA-512" hashValue="9TXaNvkDpRGHw9RUU1MnMYwrVcZZeaFOjGPmVummg0i/tqKu5nM2KN80wGTDnZXShttqHxb6xaBklZsJs05C0A==" saltValue="6bmPmQA0zurfBOG61PYlHA==" spinCount="100000" sheet="1" objects="1" scenarios="1"/>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82775-968E-4B43-AA33-B73C136E534A}">
  <sheetPr codeName="Sheet2"/>
  <dimension ref="A1:M97"/>
  <sheetViews>
    <sheetView topLeftCell="A4" workbookViewId="0">
      <selection activeCell="F17" sqref="F17"/>
    </sheetView>
  </sheetViews>
  <sheetFormatPr defaultRowHeight="18.75"/>
  <cols>
    <col min="1" max="1" width="20.5" customWidth="1"/>
    <col min="2" max="2" width="49.875" bestFit="1" customWidth="1"/>
    <col min="3" max="3" width="9" bestFit="1" customWidth="1"/>
  </cols>
  <sheetData>
    <row r="1" spans="1:13" ht="19.5" thickBot="1"/>
    <row r="2" spans="1:13" ht="25.5" thickTop="1" thickBot="1">
      <c r="A2" t="s">
        <v>14</v>
      </c>
      <c r="B2" s="44" t="s">
        <v>105</v>
      </c>
      <c r="C2" s="6">
        <f>INDEX(元データ!C4:C96, MATCH(B2, 元データ!B4:B96, 0))</f>
        <v>0.03</v>
      </c>
    </row>
    <row r="3" spans="1:13" ht="19.5" thickTop="1"/>
    <row r="4" spans="1:13" ht="18.75" customHeight="1">
      <c r="A4" s="2" t="s">
        <v>0</v>
      </c>
      <c r="B4" s="2" t="s">
        <v>1</v>
      </c>
      <c r="C4" s="3" t="s">
        <v>2</v>
      </c>
      <c r="D4" s="1"/>
      <c r="E4" s="36" t="s">
        <v>208</v>
      </c>
      <c r="F4" s="37"/>
      <c r="G4" s="37"/>
      <c r="H4" s="37"/>
      <c r="I4" s="37"/>
      <c r="J4" s="37"/>
      <c r="K4" s="37"/>
      <c r="L4" s="38"/>
    </row>
    <row r="5" spans="1:13" ht="18.75" customHeight="1">
      <c r="A5" s="24" t="s">
        <v>19</v>
      </c>
      <c r="B5" s="10" t="s">
        <v>105</v>
      </c>
      <c r="C5" s="4">
        <f>IF(元データ!C4/$C$2&gt;1,ROUND(元データ!C4/$C$2,(3)-INT(LOG(ABS(元データ!C4/$C$2)))),ROUND(元データ!C4/$C$2,(2)-INT(LOG(ABS(元データ!C4/$C$2)))))</f>
        <v>1</v>
      </c>
      <c r="E5" s="39" t="s">
        <v>209</v>
      </c>
      <c r="L5" s="40"/>
      <c r="M5" s="45"/>
    </row>
    <row r="6" spans="1:13" ht="18.75" customHeight="1">
      <c r="A6" s="24" t="s">
        <v>20</v>
      </c>
      <c r="B6" s="10" t="s">
        <v>106</v>
      </c>
      <c r="C6" s="4">
        <f>IF(元データ!C5/$C$2&gt;1,ROUND(元データ!C5/$C$2,(3)-INT(LOG(ABS(元データ!C5/$C$2)))),ROUND(元データ!C5/$C$2,(2)-INT(LOG(ABS(元データ!C5/$C$2)))))</f>
        <v>1.667</v>
      </c>
      <c r="E6" s="39"/>
      <c r="L6" s="40"/>
      <c r="M6" s="45"/>
    </row>
    <row r="7" spans="1:13" ht="18.75" customHeight="1">
      <c r="A7" s="24" t="s">
        <v>21</v>
      </c>
      <c r="B7" s="10" t="s">
        <v>107</v>
      </c>
      <c r="C7" s="4">
        <f>IF(元データ!C6/$C$2&gt;1,ROUND(元データ!C6/$C$2,(3)-INT(LOG(ABS(元データ!C6/$C$2)))),ROUND(元データ!C6/$C$2,(2)-INT(LOG(ABS(元データ!C6/$C$2)))))</f>
        <v>36.33</v>
      </c>
      <c r="E7" s="39" t="s">
        <v>210</v>
      </c>
      <c r="L7" s="40"/>
      <c r="M7" s="45"/>
    </row>
    <row r="8" spans="1:13" ht="18.75" customHeight="1">
      <c r="A8" s="24" t="s">
        <v>22</v>
      </c>
      <c r="B8" s="10" t="s">
        <v>108</v>
      </c>
      <c r="C8" s="4">
        <f>IF(元データ!C7/$C$2&gt;1,ROUND(元データ!C7/$C$2,(3)-INT(LOG(ABS(元データ!C7/$C$2)))),ROUND(元データ!C7/$C$2,(2)-INT(LOG(ABS(元データ!C7/$C$2)))))</f>
        <v>3.6669999999999998</v>
      </c>
      <c r="E8" s="39" t="s">
        <v>8</v>
      </c>
      <c r="L8" s="40"/>
      <c r="M8" s="45"/>
    </row>
    <row r="9" spans="1:13" ht="18.75" customHeight="1">
      <c r="A9" s="24" t="s">
        <v>23</v>
      </c>
      <c r="B9" s="10" t="s">
        <v>109</v>
      </c>
      <c r="C9" s="4">
        <f>IF(元データ!C8/$C$2&gt;1,ROUND(元データ!C8/$C$2,(3)-INT(LOG(ABS(元データ!C8/$C$2)))),ROUND(元データ!C8/$C$2,(2)-INT(LOG(ABS(元データ!C8/$C$2)))))</f>
        <v>98</v>
      </c>
      <c r="E9" s="39" t="s">
        <v>9</v>
      </c>
      <c r="L9" s="40"/>
      <c r="M9" s="45"/>
    </row>
    <row r="10" spans="1:13" ht="18.75" customHeight="1">
      <c r="A10" s="24" t="s">
        <v>24</v>
      </c>
      <c r="B10" s="10" t="s">
        <v>110</v>
      </c>
      <c r="C10" s="4">
        <f>IF(元データ!C9/$C$2&gt;1,ROUND(元データ!C9/$C$2,(3)-INT(LOG(ABS(元データ!C9/$C$2)))),ROUND(元データ!C9/$C$2,(2)-INT(LOG(ABS(元データ!C9/$C$2)))))</f>
        <v>60.67</v>
      </c>
      <c r="E10" s="39"/>
      <c r="L10" s="40"/>
      <c r="M10" s="45"/>
    </row>
    <row r="11" spans="1:13" ht="18.75" customHeight="1">
      <c r="A11" s="24" t="s">
        <v>25</v>
      </c>
      <c r="B11" s="10" t="s">
        <v>111</v>
      </c>
      <c r="C11" s="4">
        <f>IF(元データ!C10/$C$2&gt;1,ROUND(元データ!C10/$C$2,(3)-INT(LOG(ABS(元データ!C10/$C$2)))),ROUND(元データ!C10/$C$2,(2)-INT(LOG(ABS(元データ!C10/$C$2)))))</f>
        <v>79.33</v>
      </c>
      <c r="E11" s="41" t="s">
        <v>211</v>
      </c>
      <c r="F11" s="42"/>
      <c r="G11" s="42"/>
      <c r="H11" s="42"/>
      <c r="I11" s="42"/>
      <c r="J11" s="42"/>
      <c r="K11" s="42"/>
      <c r="L11" s="43"/>
      <c r="M11" s="45"/>
    </row>
    <row r="12" spans="1:13" ht="18.75" customHeight="1">
      <c r="A12" s="24" t="s">
        <v>26</v>
      </c>
      <c r="B12" s="10" t="s">
        <v>112</v>
      </c>
      <c r="C12" s="4">
        <f>IF(元データ!C11/$C$2&gt;1,ROUND(元データ!C11/$C$2,(3)-INT(LOG(ABS(元データ!C11/$C$2)))),ROUND(元データ!C11/$C$2,(2)-INT(LOG(ABS(元データ!C11/$C$2)))))</f>
        <v>1111</v>
      </c>
      <c r="M12" s="45"/>
    </row>
    <row r="13" spans="1:13" ht="18.75" customHeight="1">
      <c r="A13" s="24" t="s">
        <v>27</v>
      </c>
      <c r="B13" s="10" t="s">
        <v>113</v>
      </c>
      <c r="C13" s="4">
        <f>IF(元データ!C12/$C$2&gt;1,ROUND(元データ!C12/$C$2,(3)-INT(LOG(ABS(元データ!C12/$C$2)))),ROUND(元データ!C12/$C$2,(2)-INT(LOG(ABS(元データ!C12/$C$2)))))</f>
        <v>79.33</v>
      </c>
      <c r="M13" s="45"/>
    </row>
    <row r="14" spans="1:13" ht="18.75" customHeight="1">
      <c r="A14" s="24" t="s">
        <v>28</v>
      </c>
      <c r="B14" s="10" t="s">
        <v>114</v>
      </c>
      <c r="C14" s="4">
        <f>IF(元データ!C13/$C$2&gt;1,ROUND(元データ!C13/$C$2,(3)-INT(LOG(ABS(元データ!C13/$C$2)))),ROUND(元データ!C13/$C$2,(2)-INT(LOG(ABS(元データ!C13/$C$2)))))</f>
        <v>125.7</v>
      </c>
      <c r="M14" s="45"/>
    </row>
    <row r="15" spans="1:13" ht="18.75" customHeight="1">
      <c r="A15" s="24" t="s">
        <v>29</v>
      </c>
      <c r="B15" s="10" t="s">
        <v>115</v>
      </c>
      <c r="C15" s="4">
        <f>IF(元データ!C14/$C$2&gt;1,ROUND(元データ!C14/$C$2,(3)-INT(LOG(ABS(元データ!C14/$C$2)))),ROUND(元データ!C14/$C$2,(2)-INT(LOG(ABS(元データ!C14/$C$2)))))</f>
        <v>4</v>
      </c>
      <c r="M15" s="45"/>
    </row>
    <row r="16" spans="1:13" ht="18.75" customHeight="1">
      <c r="A16" s="24" t="s">
        <v>30</v>
      </c>
      <c r="B16" s="10" t="s">
        <v>11</v>
      </c>
      <c r="C16" s="4">
        <f>IF(元データ!C15/$C$2&gt;1,ROUND(元データ!C15/$C$2,(3)-INT(LOG(ABS(元データ!C15/$C$2)))),ROUND(元データ!C15/$C$2,(2)-INT(LOG(ABS(元データ!C15/$C$2)))))</f>
        <v>1.667</v>
      </c>
      <c r="M16" s="45"/>
    </row>
    <row r="17" spans="1:13" ht="18.75" customHeight="1">
      <c r="A17" s="24" t="s">
        <v>31</v>
      </c>
      <c r="B17" s="10" t="s">
        <v>4</v>
      </c>
      <c r="C17" s="4">
        <f>IF(元データ!C16/$C$2&gt;1,ROUND(元データ!C16/$C$2,(3)-INT(LOG(ABS(元データ!C16/$C$2)))),ROUND(元データ!C16/$C$2,(2)-INT(LOG(ABS(元データ!C16/$C$2)))))</f>
        <v>2</v>
      </c>
      <c r="M17" s="45"/>
    </row>
    <row r="18" spans="1:13" ht="18.75" customHeight="1">
      <c r="A18" s="24" t="s">
        <v>32</v>
      </c>
      <c r="B18" s="10" t="s">
        <v>116</v>
      </c>
      <c r="C18" s="4">
        <f>IF(元データ!C17/$C$2&gt;1,ROUND(元データ!C17/$C$2,(3)-INT(LOG(ABS(元データ!C17/$C$2)))),ROUND(元データ!C17/$C$2,(2)-INT(LOG(ABS(元データ!C17/$C$2)))))</f>
        <v>62.67</v>
      </c>
      <c r="M18" s="45"/>
    </row>
    <row r="19" spans="1:13" ht="18.75" customHeight="1">
      <c r="A19" s="24" t="s">
        <v>33</v>
      </c>
      <c r="B19" s="10" t="s">
        <v>117</v>
      </c>
      <c r="C19" s="4">
        <f>IF(元データ!C18/$C$2&gt;1,ROUND(元データ!C18/$C$2,(3)-INT(LOG(ABS(元データ!C18/$C$2)))),ROUND(元データ!C18/$C$2,(2)-INT(LOG(ABS(元データ!C18/$C$2)))))</f>
        <v>28.67</v>
      </c>
      <c r="M19" s="45"/>
    </row>
    <row r="20" spans="1:13" ht="18.75" customHeight="1">
      <c r="A20" s="24" t="s">
        <v>34</v>
      </c>
      <c r="B20" s="10" t="s">
        <v>118</v>
      </c>
      <c r="C20" s="4">
        <f>IF(元データ!C19/$C$2&gt;1,ROUND(元データ!C19/$C$2,(3)-INT(LOG(ABS(元データ!C19/$C$2)))),ROUND(元データ!C19/$C$2,(2)-INT(LOG(ABS(元データ!C19/$C$2)))))</f>
        <v>5.3330000000000002</v>
      </c>
      <c r="M20" s="45"/>
    </row>
    <row r="21" spans="1:13" ht="18.75" customHeight="1">
      <c r="A21" s="24" t="s">
        <v>35</v>
      </c>
      <c r="B21" s="10" t="s">
        <v>119</v>
      </c>
      <c r="C21" s="4">
        <f>IF(元データ!C20/$C$2&gt;1,ROUND(元データ!C20/$C$2,(3)-INT(LOG(ABS(元データ!C20/$C$2)))),ROUND(元データ!C20/$C$2,(2)-INT(LOG(ABS(元データ!C20/$C$2)))))</f>
        <v>166.7</v>
      </c>
      <c r="M21" s="45"/>
    </row>
    <row r="22" spans="1:13" ht="18.75" customHeight="1">
      <c r="A22" s="24" t="s">
        <v>36</v>
      </c>
      <c r="B22" s="10" t="s">
        <v>120</v>
      </c>
      <c r="C22" s="4">
        <f>IF(元データ!C21/$C$2&gt;1,ROUND(元データ!C21/$C$2,(3)-INT(LOG(ABS(元データ!C21/$C$2)))),ROUND(元データ!C21/$C$2,(2)-INT(LOG(ABS(元データ!C21/$C$2)))))</f>
        <v>3.6669999999999998</v>
      </c>
      <c r="M22" s="45"/>
    </row>
    <row r="23" spans="1:13" ht="18.75" customHeight="1">
      <c r="A23" s="24" t="s">
        <v>37</v>
      </c>
      <c r="B23" s="10" t="s">
        <v>121</v>
      </c>
      <c r="C23" s="4">
        <f>IF(元データ!C22/$C$2&gt;1,ROUND(元データ!C22/$C$2,(3)-INT(LOG(ABS(元データ!C22/$C$2)))),ROUND(元データ!C22/$C$2,(2)-INT(LOG(ABS(元データ!C22/$C$2)))))</f>
        <v>54.33</v>
      </c>
      <c r="M23" s="45"/>
    </row>
    <row r="24" spans="1:13" ht="18.75" customHeight="1">
      <c r="A24" s="24" t="s">
        <v>38</v>
      </c>
      <c r="B24" s="10" t="s">
        <v>122</v>
      </c>
      <c r="C24" s="4">
        <f>IF(元データ!C23/$C$2&gt;1,ROUND(元データ!C23/$C$2,(3)-INT(LOG(ABS(元データ!C23/$C$2)))),ROUND(元データ!C23/$C$2,(2)-INT(LOG(ABS(元データ!C23/$C$2)))))</f>
        <v>6.6669999999999998</v>
      </c>
      <c r="M24" s="45"/>
    </row>
    <row r="25" spans="1:13" ht="18.75" customHeight="1">
      <c r="A25" s="24" t="s">
        <v>39</v>
      </c>
      <c r="B25" s="10" t="s">
        <v>123</v>
      </c>
      <c r="C25" s="4">
        <f>IF(元データ!C24/$C$2&gt;1,ROUND(元データ!C24/$C$2,(3)-INT(LOG(ABS(元データ!C24/$C$2)))),ROUND(元データ!C24/$C$2,(2)-INT(LOG(ABS(元データ!C24/$C$2)))))</f>
        <v>14.33</v>
      </c>
      <c r="M25" s="45"/>
    </row>
    <row r="26" spans="1:13" ht="18.75" customHeight="1">
      <c r="A26" s="24" t="s">
        <v>40</v>
      </c>
      <c r="B26" s="10" t="s">
        <v>124</v>
      </c>
      <c r="C26" s="4">
        <f>IF(元データ!C25/$C$2&gt;1,ROUND(元データ!C25/$C$2,(3)-INT(LOG(ABS(元データ!C25/$C$2)))),ROUND(元データ!C25/$C$2,(2)-INT(LOG(ABS(元データ!C25/$C$2)))))</f>
        <v>28</v>
      </c>
      <c r="M26" s="45"/>
    </row>
    <row r="27" spans="1:13" ht="18.75" customHeight="1">
      <c r="A27" s="24" t="s">
        <v>41</v>
      </c>
      <c r="B27" s="10" t="s">
        <v>125</v>
      </c>
      <c r="C27" s="4">
        <f>IF(元データ!C26/$C$2&gt;1,ROUND(元データ!C26/$C$2,(3)-INT(LOG(ABS(元データ!C26/$C$2)))),ROUND(元データ!C26/$C$2,(2)-INT(LOG(ABS(元データ!C26/$C$2)))))</f>
        <v>6.3330000000000002</v>
      </c>
      <c r="M27" s="45"/>
    </row>
    <row r="28" spans="1:13" ht="18.75" customHeight="1">
      <c r="A28" s="24" t="s">
        <v>42</v>
      </c>
      <c r="B28" s="10" t="s">
        <v>126</v>
      </c>
      <c r="C28" s="4">
        <f>IF(元データ!C27/$C$2&gt;1,ROUND(元データ!C27/$C$2,(3)-INT(LOG(ABS(元データ!C27/$C$2)))),ROUND(元データ!C27/$C$2,(2)-INT(LOG(ABS(元データ!C27/$C$2)))))</f>
        <v>2.3330000000000002</v>
      </c>
      <c r="M28" s="45"/>
    </row>
    <row r="29" spans="1:13" ht="18.75" customHeight="1">
      <c r="A29" s="24" t="s">
        <v>43</v>
      </c>
      <c r="B29" s="10" t="s">
        <v>127</v>
      </c>
      <c r="C29" s="4">
        <f>IF(元データ!C28/$C$2&gt;1,ROUND(元データ!C28/$C$2,(3)-INT(LOG(ABS(元データ!C28/$C$2)))),ROUND(元データ!C28/$C$2,(2)-INT(LOG(ABS(元データ!C28/$C$2)))))</f>
        <v>3.6669999999999998</v>
      </c>
      <c r="M29" s="45"/>
    </row>
    <row r="30" spans="1:13" ht="18.75" customHeight="1">
      <c r="A30" s="24" t="s">
        <v>44</v>
      </c>
      <c r="B30" s="10" t="s">
        <v>128</v>
      </c>
      <c r="C30" s="4">
        <f>IF(元データ!C29/$C$2&gt;1,ROUND(元データ!C29/$C$2,(3)-INT(LOG(ABS(元データ!C29/$C$2)))),ROUND(元データ!C29/$C$2,(2)-INT(LOG(ABS(元データ!C29/$C$2)))))</f>
        <v>2.6669999999999998</v>
      </c>
      <c r="M30" s="45"/>
    </row>
    <row r="31" spans="1:13" ht="18.75" customHeight="1">
      <c r="A31" s="24" t="s">
        <v>45</v>
      </c>
      <c r="B31" s="10" t="s">
        <v>129</v>
      </c>
      <c r="C31" s="4">
        <f>IF(元データ!C30/$C$2&gt;1,ROUND(元データ!C30/$C$2,(3)-INT(LOG(ABS(元データ!C30/$C$2)))),ROUND(元データ!C30/$C$2,(2)-INT(LOG(ABS(元データ!C30/$C$2)))))</f>
        <v>1</v>
      </c>
      <c r="M31" s="45"/>
    </row>
    <row r="32" spans="1:13" ht="18.75" customHeight="1">
      <c r="A32" s="24" t="s">
        <v>46</v>
      </c>
      <c r="B32" s="10" t="s">
        <v>130</v>
      </c>
      <c r="C32" s="4">
        <f>IF(元データ!C31/$C$2&gt;1,ROUND(元データ!C31/$C$2,(3)-INT(LOG(ABS(元データ!C31/$C$2)))),ROUND(元データ!C31/$C$2,(2)-INT(LOG(ABS(元データ!C31/$C$2)))))</f>
        <v>2.6669999999999998</v>
      </c>
      <c r="M32" s="45"/>
    </row>
    <row r="33" spans="1:13" ht="18.75" customHeight="1">
      <c r="A33" s="24" t="s">
        <v>47</v>
      </c>
      <c r="B33" s="10" t="s">
        <v>131</v>
      </c>
      <c r="C33" s="4">
        <f>IF(元データ!C32/$C$2&gt;1,ROUND(元データ!C32/$C$2,(3)-INT(LOG(ABS(元データ!C32/$C$2)))),ROUND(元データ!C32/$C$2,(2)-INT(LOG(ABS(元データ!C32/$C$2)))))</f>
        <v>31</v>
      </c>
      <c r="M33" s="45"/>
    </row>
    <row r="34" spans="1:13" ht="18.75" customHeight="1">
      <c r="A34" s="24" t="s">
        <v>48</v>
      </c>
      <c r="B34" s="10" t="s">
        <v>132</v>
      </c>
      <c r="C34" s="4">
        <f>IF(元データ!C33/$C$2&gt;1,ROUND(元データ!C33/$C$2,(3)-INT(LOG(ABS(元データ!C33/$C$2)))),ROUND(元データ!C33/$C$2,(2)-INT(LOG(ABS(元データ!C33/$C$2)))))</f>
        <v>592</v>
      </c>
      <c r="M34" s="45"/>
    </row>
    <row r="35" spans="1:13" ht="18.75" customHeight="1">
      <c r="A35" s="24" t="s">
        <v>49</v>
      </c>
      <c r="B35" s="10" t="s">
        <v>133</v>
      </c>
      <c r="C35" s="4">
        <f>IF(元データ!C34/$C$2&gt;1,ROUND(元データ!C34/$C$2,(3)-INT(LOG(ABS(元データ!C34/$C$2)))),ROUND(元データ!C34/$C$2,(2)-INT(LOG(ABS(元データ!C34/$C$2)))))</f>
        <v>4.3330000000000002</v>
      </c>
      <c r="M35" s="45"/>
    </row>
    <row r="36" spans="1:13" ht="18.75" customHeight="1">
      <c r="A36" s="24" t="s">
        <v>3</v>
      </c>
      <c r="B36" s="10" t="s">
        <v>134</v>
      </c>
      <c r="C36" s="4">
        <f>IF(元データ!C35/$C$2&gt;1,ROUND(元データ!C35/$C$2,(3)-INT(LOG(ABS(元データ!C35/$C$2)))),ROUND(元データ!C35/$C$2,(2)-INT(LOG(ABS(元データ!C35/$C$2)))))</f>
        <v>9.3330000000000002</v>
      </c>
      <c r="M36" s="45"/>
    </row>
    <row r="37" spans="1:13" ht="18.75" customHeight="1">
      <c r="A37" s="24" t="s">
        <v>50</v>
      </c>
      <c r="B37" s="10" t="s">
        <v>135</v>
      </c>
      <c r="C37" s="4">
        <f>IF(元データ!C36/$C$2&gt;1,ROUND(元データ!C36/$C$2,(3)-INT(LOG(ABS(元データ!C36/$C$2)))),ROUND(元データ!C36/$C$2,(2)-INT(LOG(ABS(元データ!C36/$C$2)))))</f>
        <v>16</v>
      </c>
      <c r="M37" s="45"/>
    </row>
    <row r="38" spans="1:13" ht="18.75" customHeight="1">
      <c r="A38" s="24" t="s">
        <v>16</v>
      </c>
      <c r="B38" s="10" t="s">
        <v>136</v>
      </c>
      <c r="C38" s="4">
        <f>IF(元データ!C37/$C$2&gt;1,ROUND(元データ!C37/$C$2,(3)-INT(LOG(ABS(元データ!C37/$C$2)))),ROUND(元データ!C37/$C$2,(2)-INT(LOG(ABS(元データ!C37/$C$2)))))</f>
        <v>22.67</v>
      </c>
      <c r="M38" s="45"/>
    </row>
    <row r="39" spans="1:13" ht="18.75" customHeight="1">
      <c r="A39" s="24" t="s">
        <v>51</v>
      </c>
      <c r="B39" s="10" t="s">
        <v>137</v>
      </c>
      <c r="C39" s="4">
        <f>IF(元データ!C38/$C$2&gt;1,ROUND(元データ!C38/$C$2,(3)-INT(LOG(ABS(元データ!C38/$C$2)))),ROUND(元データ!C38/$C$2,(2)-INT(LOG(ABS(元データ!C38/$C$2)))))</f>
        <v>2.6669999999999998</v>
      </c>
      <c r="M39" s="45"/>
    </row>
    <row r="40" spans="1:13" ht="18.75" customHeight="1">
      <c r="A40" s="24" t="s">
        <v>52</v>
      </c>
      <c r="B40" s="10" t="s">
        <v>138</v>
      </c>
      <c r="C40" s="4">
        <f>IF(元データ!C39/$C$2&gt;1,ROUND(元データ!C39/$C$2,(3)-INT(LOG(ABS(元データ!C39/$C$2)))),ROUND(元データ!C39/$C$2,(2)-INT(LOG(ABS(元データ!C39/$C$2)))))</f>
        <v>2.3330000000000002</v>
      </c>
      <c r="M40" s="45"/>
    </row>
    <row r="41" spans="1:13" ht="18.75" customHeight="1">
      <c r="A41" s="24" t="s">
        <v>53</v>
      </c>
      <c r="B41" s="10" t="s">
        <v>139</v>
      </c>
      <c r="C41" s="4">
        <f>IF(元データ!C40/$C$2&gt;1,ROUND(元データ!C40/$C$2,(3)-INT(LOG(ABS(元データ!C40/$C$2)))),ROUND(元データ!C40/$C$2,(2)-INT(LOG(ABS(元データ!C40/$C$2)))))</f>
        <v>4.3330000000000002</v>
      </c>
      <c r="M41" s="45"/>
    </row>
    <row r="42" spans="1:13" ht="18.75" customHeight="1">
      <c r="A42" s="24" t="s">
        <v>54</v>
      </c>
      <c r="B42" s="10" t="s">
        <v>140</v>
      </c>
      <c r="C42" s="4">
        <f>IF(元データ!C41/$C$2&gt;1,ROUND(元データ!C41/$C$2,(3)-INT(LOG(ABS(元データ!C41/$C$2)))),ROUND(元データ!C41/$C$2,(2)-INT(LOG(ABS(元データ!C41/$C$2)))))</f>
        <v>482.7</v>
      </c>
      <c r="M42" s="45"/>
    </row>
    <row r="43" spans="1:13" ht="18.75" customHeight="1">
      <c r="A43" s="24" t="s">
        <v>55</v>
      </c>
      <c r="B43" s="10" t="s">
        <v>141</v>
      </c>
      <c r="C43" s="4">
        <f>IF(元データ!C42/$C$2&gt;1,ROUND(元データ!C42/$C$2,(3)-INT(LOG(ABS(元データ!C42/$C$2)))),ROUND(元データ!C42/$C$2,(2)-INT(LOG(ABS(元データ!C42/$C$2)))))</f>
        <v>2</v>
      </c>
      <c r="M43" s="45"/>
    </row>
    <row r="44" spans="1:13" ht="18.75" customHeight="1">
      <c r="A44" s="24" t="s">
        <v>56</v>
      </c>
      <c r="B44" s="10" t="s">
        <v>142</v>
      </c>
      <c r="C44" s="4">
        <f>IF(元データ!C43/$C$2&gt;1,ROUND(元データ!C43/$C$2,(3)-INT(LOG(ABS(元データ!C43/$C$2)))),ROUND(元データ!C43/$C$2,(2)-INT(LOG(ABS(元データ!C43/$C$2)))))</f>
        <v>5</v>
      </c>
      <c r="M44" s="45"/>
    </row>
    <row r="45" spans="1:13" ht="18.75" customHeight="1">
      <c r="A45" s="24" t="s">
        <v>57</v>
      </c>
      <c r="B45" s="10" t="s">
        <v>143</v>
      </c>
      <c r="C45" s="4">
        <f>IF(元データ!C44/$C$2&gt;1,ROUND(元データ!C44/$C$2,(3)-INT(LOG(ABS(元データ!C44/$C$2)))),ROUND(元データ!C44/$C$2,(2)-INT(LOG(ABS(元データ!C44/$C$2)))))</f>
        <v>18</v>
      </c>
      <c r="M45" s="45"/>
    </row>
    <row r="46" spans="1:13" ht="18.75" customHeight="1">
      <c r="A46" s="24" t="s">
        <v>58</v>
      </c>
      <c r="B46" s="10" t="s">
        <v>144</v>
      </c>
      <c r="C46" s="4">
        <f>IF(元データ!C45/$C$2&gt;1,ROUND(元データ!C45/$C$2,(3)-INT(LOG(ABS(元データ!C45/$C$2)))),ROUND(元データ!C45/$C$2,(2)-INT(LOG(ABS(元データ!C45/$C$2)))))</f>
        <v>1.667</v>
      </c>
      <c r="M46" s="45"/>
    </row>
    <row r="47" spans="1:13" ht="18.75" customHeight="1">
      <c r="A47" s="24" t="s">
        <v>59</v>
      </c>
      <c r="B47" s="10" t="s">
        <v>145</v>
      </c>
      <c r="C47" s="4">
        <f>IF(元データ!C46/$C$2&gt;1,ROUND(元データ!C46/$C$2,(3)-INT(LOG(ABS(元データ!C46/$C$2)))),ROUND(元データ!C46/$C$2,(2)-INT(LOG(ABS(元データ!C46/$C$2)))))</f>
        <v>7</v>
      </c>
      <c r="M47" s="45"/>
    </row>
    <row r="48" spans="1:13" ht="18.75" customHeight="1">
      <c r="A48" s="24" t="s">
        <v>60</v>
      </c>
      <c r="B48" s="10" t="s">
        <v>146</v>
      </c>
      <c r="C48" s="4">
        <f>IF(元データ!C47/$C$2&gt;1,ROUND(元データ!C47/$C$2,(3)-INT(LOG(ABS(元データ!C47/$C$2)))),ROUND(元データ!C47/$C$2,(2)-INT(LOG(ABS(元データ!C47/$C$2)))))</f>
        <v>1.667</v>
      </c>
      <c r="M48" s="45"/>
    </row>
    <row r="49" spans="1:13" ht="18.75" customHeight="1">
      <c r="A49" s="24" t="s">
        <v>61</v>
      </c>
      <c r="B49" s="10" t="s">
        <v>147</v>
      </c>
      <c r="C49" s="4">
        <f>IF(元データ!C48/$C$2&gt;1,ROUND(元データ!C48/$C$2,(3)-INT(LOG(ABS(元データ!C48/$C$2)))),ROUND(元データ!C48/$C$2,(2)-INT(LOG(ABS(元データ!C48/$C$2)))))</f>
        <v>87.33</v>
      </c>
      <c r="M49" s="45"/>
    </row>
    <row r="50" spans="1:13" ht="18.75" customHeight="1">
      <c r="A50" s="24" t="s">
        <v>62</v>
      </c>
      <c r="B50" s="10" t="s">
        <v>148</v>
      </c>
      <c r="C50" s="4">
        <f>IF(元データ!C49/$C$2&gt;1,ROUND(元データ!C49/$C$2,(3)-INT(LOG(ABS(元データ!C49/$C$2)))),ROUND(元データ!C49/$C$2,(2)-INT(LOG(ABS(元データ!C49/$C$2)))))</f>
        <v>2.3330000000000002</v>
      </c>
      <c r="M50" s="45"/>
    </row>
    <row r="51" spans="1:13" ht="18.75" customHeight="1">
      <c r="A51" s="24" t="s">
        <v>63</v>
      </c>
      <c r="B51" s="10" t="s">
        <v>149</v>
      </c>
      <c r="C51" s="4">
        <f>IF(元データ!C50/$C$2&gt;1,ROUND(元データ!C50/$C$2,(3)-INT(LOG(ABS(元データ!C50/$C$2)))),ROUND(元データ!C50/$C$2,(2)-INT(LOG(ABS(元データ!C50/$C$2)))))</f>
        <v>1.667</v>
      </c>
      <c r="M51" s="45"/>
    </row>
    <row r="52" spans="1:13" ht="18.75" customHeight="1">
      <c r="A52" s="24" t="s">
        <v>5</v>
      </c>
      <c r="B52" s="10" t="s">
        <v>150</v>
      </c>
      <c r="C52" s="4">
        <f>IF(元データ!C51/$C$2&gt;1,ROUND(元データ!C51/$C$2,(3)-INT(LOG(ABS(元データ!C51/$C$2)))),ROUND(元データ!C51/$C$2,(2)-INT(LOG(ABS(元データ!C51/$C$2)))))</f>
        <v>3.3330000000000002</v>
      </c>
      <c r="M52" s="45"/>
    </row>
    <row r="53" spans="1:13" ht="18.75" customHeight="1">
      <c r="A53" s="24" t="s">
        <v>64</v>
      </c>
      <c r="B53" s="10" t="s">
        <v>151</v>
      </c>
      <c r="C53" s="4">
        <f>IF(元データ!C52/$C$2&gt;1,ROUND(元データ!C52/$C$2,(3)-INT(LOG(ABS(元データ!C52/$C$2)))),ROUND(元データ!C52/$C$2,(2)-INT(LOG(ABS(元データ!C52/$C$2)))))</f>
        <v>3.6669999999999998</v>
      </c>
      <c r="M53" s="45"/>
    </row>
    <row r="54" spans="1:13" ht="18.75" customHeight="1">
      <c r="A54" s="24" t="s">
        <v>65</v>
      </c>
      <c r="B54" s="10" t="s">
        <v>152</v>
      </c>
      <c r="C54" s="4">
        <f>IF(元データ!C53/$C$2&gt;1,ROUND(元データ!C53/$C$2,(3)-INT(LOG(ABS(元データ!C53/$C$2)))),ROUND(元データ!C53/$C$2,(2)-INT(LOG(ABS(元データ!C53/$C$2)))))</f>
        <v>46.67</v>
      </c>
      <c r="M54" s="45"/>
    </row>
    <row r="55" spans="1:13" ht="18.75" customHeight="1">
      <c r="A55" s="24" t="s">
        <v>66</v>
      </c>
      <c r="B55" s="10" t="s">
        <v>153</v>
      </c>
      <c r="C55" s="4">
        <f>IF(元データ!C54/$C$2&gt;1,ROUND(元データ!C54/$C$2,(3)-INT(LOG(ABS(元データ!C54/$C$2)))),ROUND(元データ!C54/$C$2,(2)-INT(LOG(ABS(元データ!C54/$C$2)))))</f>
        <v>103.3</v>
      </c>
      <c r="M55" s="45"/>
    </row>
    <row r="56" spans="1:13" ht="18.75" customHeight="1">
      <c r="A56" s="24" t="s">
        <v>6</v>
      </c>
      <c r="B56" s="10" t="s">
        <v>154</v>
      </c>
      <c r="C56" s="4">
        <f>IF(元データ!C55/$C$2&gt;1,ROUND(元データ!C55/$C$2,(3)-INT(LOG(ABS(元データ!C55/$C$2)))),ROUND(元データ!C55/$C$2,(2)-INT(LOG(ABS(元データ!C55/$C$2)))))</f>
        <v>3.3330000000000002</v>
      </c>
      <c r="M56" s="45"/>
    </row>
    <row r="57" spans="1:13" ht="18.75" customHeight="1">
      <c r="A57" s="24" t="s">
        <v>67</v>
      </c>
      <c r="B57" s="10" t="s">
        <v>155</v>
      </c>
      <c r="C57" s="4">
        <f>IF(元データ!C56/$C$2&gt;1,ROUND(元データ!C56/$C$2,(3)-INT(LOG(ABS(元データ!C56/$C$2)))),ROUND(元データ!C56/$C$2,(2)-INT(LOG(ABS(元データ!C56/$C$2)))))</f>
        <v>22</v>
      </c>
      <c r="M57" s="45"/>
    </row>
    <row r="58" spans="1:13" ht="18.75" customHeight="1">
      <c r="A58" s="24" t="s">
        <v>68</v>
      </c>
      <c r="B58" s="10" t="s">
        <v>156</v>
      </c>
      <c r="C58" s="4">
        <f>IF(元データ!C57/$C$2&gt;1,ROUND(元データ!C57/$C$2,(3)-INT(LOG(ABS(元データ!C57/$C$2)))),ROUND(元データ!C57/$C$2,(2)-INT(LOG(ABS(元データ!C57/$C$2)))))</f>
        <v>13</v>
      </c>
      <c r="M58" s="45"/>
    </row>
    <row r="59" spans="1:13" ht="18.75" customHeight="1">
      <c r="A59" s="24" t="s">
        <v>69</v>
      </c>
      <c r="B59" s="10" t="s">
        <v>157</v>
      </c>
      <c r="C59" s="4">
        <f>IF(元データ!C58/$C$2&gt;1,ROUND(元データ!C58/$C$2,(3)-INT(LOG(ABS(元データ!C58/$C$2)))),ROUND(元データ!C58/$C$2,(2)-INT(LOG(ABS(元データ!C58/$C$2)))))</f>
        <v>1.667</v>
      </c>
      <c r="M59" s="45"/>
    </row>
    <row r="60" spans="1:13" ht="18.75" customHeight="1">
      <c r="A60" s="24" t="s">
        <v>70</v>
      </c>
      <c r="B60" s="10" t="s">
        <v>158</v>
      </c>
      <c r="C60" s="4">
        <f>IF(元データ!C59/$C$2&gt;1,ROUND(元データ!C59/$C$2,(3)-INT(LOG(ABS(元データ!C59/$C$2)))),ROUND(元データ!C59/$C$2,(2)-INT(LOG(ABS(元データ!C59/$C$2)))))</f>
        <v>15.67</v>
      </c>
      <c r="M60" s="45"/>
    </row>
    <row r="61" spans="1:13" ht="18.75" customHeight="1">
      <c r="A61" s="24" t="s">
        <v>71</v>
      </c>
      <c r="B61" s="10" t="s">
        <v>159</v>
      </c>
      <c r="C61" s="4">
        <f>IF(元データ!C60/$C$2&gt;1,ROUND(元データ!C60/$C$2,(3)-INT(LOG(ABS(元データ!C60/$C$2)))),ROUND(元データ!C60/$C$2,(2)-INT(LOG(ABS(元データ!C60/$C$2)))))</f>
        <v>2</v>
      </c>
      <c r="M61" s="45"/>
    </row>
    <row r="62" spans="1:13" ht="18.75" customHeight="1">
      <c r="A62" s="24" t="s">
        <v>72</v>
      </c>
      <c r="B62" s="10" t="s">
        <v>160</v>
      </c>
      <c r="C62" s="4">
        <f>IF(元データ!C61/$C$2&gt;1,ROUND(元データ!C61/$C$2,(3)-INT(LOG(ABS(元データ!C61/$C$2)))),ROUND(元データ!C61/$C$2,(2)-INT(LOG(ABS(元データ!C61/$C$2)))))</f>
        <v>3</v>
      </c>
      <c r="M62" s="45"/>
    </row>
    <row r="63" spans="1:13" ht="18.75" customHeight="1">
      <c r="A63" s="24" t="s">
        <v>73</v>
      </c>
      <c r="B63" s="10" t="s">
        <v>161</v>
      </c>
      <c r="C63" s="4">
        <f>IF(元データ!C62/$C$2&gt;1,ROUND(元データ!C62/$C$2,(3)-INT(LOG(ABS(元データ!C62/$C$2)))),ROUND(元データ!C62/$C$2,(2)-INT(LOG(ABS(元データ!C62/$C$2)))))</f>
        <v>98</v>
      </c>
      <c r="M63" s="45"/>
    </row>
    <row r="64" spans="1:13" ht="18.75" customHeight="1">
      <c r="A64" s="24" t="s">
        <v>74</v>
      </c>
      <c r="B64" s="10" t="s">
        <v>162</v>
      </c>
      <c r="C64" s="4">
        <f>IF(元データ!C63/$C$2&gt;1,ROUND(元データ!C63/$C$2,(3)-INT(LOG(ABS(元データ!C63/$C$2)))),ROUND(元データ!C63/$C$2,(2)-INT(LOG(ABS(元データ!C63/$C$2)))))</f>
        <v>55.33</v>
      </c>
      <c r="M64" s="45"/>
    </row>
    <row r="65" spans="1:13" ht="18.75" customHeight="1">
      <c r="A65" s="24" t="s">
        <v>75</v>
      </c>
      <c r="B65" s="10" t="s">
        <v>163</v>
      </c>
      <c r="C65" s="4">
        <f>IF(元データ!C64/$C$2&gt;1,ROUND(元データ!C64/$C$2,(3)-INT(LOG(ABS(元データ!C64/$C$2)))),ROUND(元データ!C64/$C$2,(2)-INT(LOG(ABS(元データ!C64/$C$2)))))</f>
        <v>48.33</v>
      </c>
      <c r="M65" s="45"/>
    </row>
    <row r="66" spans="1:13" ht="18.75" customHeight="1">
      <c r="A66" s="24" t="s">
        <v>76</v>
      </c>
      <c r="B66" s="10" t="s">
        <v>164</v>
      </c>
      <c r="C66" s="4">
        <f>IF(元データ!C65/$C$2&gt;1,ROUND(元データ!C65/$C$2,(3)-INT(LOG(ABS(元データ!C65/$C$2)))),ROUND(元データ!C65/$C$2,(2)-INT(LOG(ABS(元データ!C65/$C$2)))))</f>
        <v>6.6669999999999998</v>
      </c>
      <c r="M66" s="45"/>
    </row>
    <row r="67" spans="1:13" ht="18.75" customHeight="1">
      <c r="A67" s="24" t="s">
        <v>77</v>
      </c>
      <c r="B67" s="10" t="s">
        <v>165</v>
      </c>
      <c r="C67" s="4">
        <f>IF(元データ!C66/$C$2&gt;1,ROUND(元データ!C66/$C$2,(3)-INT(LOG(ABS(元データ!C66/$C$2)))),ROUND(元データ!C66/$C$2,(2)-INT(LOG(ABS(元データ!C66/$C$2)))))</f>
        <v>3.3330000000000002</v>
      </c>
      <c r="M67" s="45"/>
    </row>
    <row r="68" spans="1:13" ht="18.75" customHeight="1">
      <c r="A68" s="24" t="s">
        <v>78</v>
      </c>
      <c r="B68" s="10" t="s">
        <v>166</v>
      </c>
      <c r="C68" s="4">
        <f>IF(元データ!C67/$C$2&gt;1,ROUND(元データ!C67/$C$2,(3)-INT(LOG(ABS(元データ!C67/$C$2)))),ROUND(元データ!C67/$C$2,(2)-INT(LOG(ABS(元データ!C67/$C$2)))))</f>
        <v>33.67</v>
      </c>
      <c r="M68" s="45"/>
    </row>
    <row r="69" spans="1:13" ht="18.75" customHeight="1">
      <c r="A69" s="24" t="s">
        <v>79</v>
      </c>
      <c r="B69" s="10" t="s">
        <v>167</v>
      </c>
      <c r="C69" s="4">
        <f>IF(元データ!C68/$C$2&gt;1,ROUND(元データ!C68/$C$2,(3)-INT(LOG(ABS(元データ!C68/$C$2)))),ROUND(元データ!C68/$C$2,(2)-INT(LOG(ABS(元データ!C68/$C$2)))))</f>
        <v>27</v>
      </c>
      <c r="M69" s="45"/>
    </row>
    <row r="70" spans="1:13" ht="18.75" customHeight="1">
      <c r="A70" s="24" t="s">
        <v>80</v>
      </c>
      <c r="B70" s="10" t="s">
        <v>168</v>
      </c>
      <c r="C70" s="4">
        <f>IF(元データ!C69/$C$2&gt;1,ROUND(元データ!C69/$C$2,(3)-INT(LOG(ABS(元データ!C69/$C$2)))),ROUND(元データ!C69/$C$2,(2)-INT(LOG(ABS(元データ!C69/$C$2)))))</f>
        <v>77.33</v>
      </c>
      <c r="M70" s="45"/>
    </row>
    <row r="71" spans="1:13" ht="18.75" customHeight="1">
      <c r="A71" s="24" t="s">
        <v>81</v>
      </c>
      <c r="B71" s="10" t="s">
        <v>169</v>
      </c>
      <c r="C71" s="4">
        <f>IF(元データ!C70/$C$2&gt;1,ROUND(元データ!C70/$C$2,(3)-INT(LOG(ABS(元データ!C70/$C$2)))),ROUND(元データ!C70/$C$2,(2)-INT(LOG(ABS(元データ!C70/$C$2)))))</f>
        <v>69.33</v>
      </c>
      <c r="M71" s="45"/>
    </row>
    <row r="72" spans="1:13" ht="18.75" customHeight="1">
      <c r="A72" s="24" t="s">
        <v>82</v>
      </c>
      <c r="B72" s="10" t="s">
        <v>170</v>
      </c>
      <c r="C72" s="4">
        <f>IF(元データ!C71/$C$2&gt;1,ROUND(元データ!C71/$C$2,(3)-INT(LOG(ABS(元データ!C71/$C$2)))),ROUND(元データ!C71/$C$2,(2)-INT(LOG(ABS(元データ!C71/$C$2)))))</f>
        <v>12.33</v>
      </c>
      <c r="M72" s="45"/>
    </row>
    <row r="73" spans="1:13" ht="18.75" customHeight="1">
      <c r="A73" s="24" t="s">
        <v>83</v>
      </c>
      <c r="B73" s="10" t="s">
        <v>171</v>
      </c>
      <c r="C73" s="4">
        <f>IF(元データ!C72/$C$2&gt;1,ROUND(元データ!C72/$C$2,(3)-INT(LOG(ABS(元データ!C72/$C$2)))),ROUND(元データ!C72/$C$2,(2)-INT(LOG(ABS(元データ!C72/$C$2)))))</f>
        <v>972.3</v>
      </c>
      <c r="M73" s="45"/>
    </row>
    <row r="74" spans="1:13" ht="18.75" customHeight="1">
      <c r="A74" s="24" t="s">
        <v>84</v>
      </c>
      <c r="B74" s="10" t="s">
        <v>172</v>
      </c>
      <c r="C74" s="4">
        <f>IF(元データ!C73/$C$2&gt;1,ROUND(元データ!C73/$C$2,(3)-INT(LOG(ABS(元データ!C73/$C$2)))),ROUND(元データ!C73/$C$2,(2)-INT(LOG(ABS(元データ!C73/$C$2)))))</f>
        <v>78</v>
      </c>
      <c r="M74" s="45"/>
    </row>
    <row r="75" spans="1:13" ht="18.75" customHeight="1">
      <c r="A75" s="24" t="s">
        <v>85</v>
      </c>
      <c r="B75" s="10" t="s">
        <v>173</v>
      </c>
      <c r="C75" s="4">
        <f>IF(元データ!C74/$C$2&gt;1,ROUND(元データ!C74/$C$2,(3)-INT(LOG(ABS(元データ!C74/$C$2)))),ROUND(元データ!C74/$C$2,(2)-INT(LOG(ABS(元データ!C74/$C$2)))))</f>
        <v>3</v>
      </c>
      <c r="M75" s="45"/>
    </row>
    <row r="76" spans="1:13" ht="18.75" customHeight="1">
      <c r="A76" s="24" t="s">
        <v>86</v>
      </c>
      <c r="B76" s="10" t="s">
        <v>174</v>
      </c>
      <c r="C76" s="4">
        <f>IF(元データ!C75/$C$2&gt;1,ROUND(元データ!C75/$C$2,(3)-INT(LOG(ABS(元データ!C75/$C$2)))),ROUND(元データ!C75/$C$2,(2)-INT(LOG(ABS(元データ!C75/$C$2)))))</f>
        <v>123.3</v>
      </c>
      <c r="M76" s="45"/>
    </row>
    <row r="77" spans="1:13" ht="18.75" customHeight="1">
      <c r="A77" s="24" t="s">
        <v>87</v>
      </c>
      <c r="B77" s="10" t="s">
        <v>175</v>
      </c>
      <c r="C77" s="4">
        <f>IF(元データ!C76/$C$2&gt;1,ROUND(元データ!C76/$C$2,(3)-INT(LOG(ABS(元データ!C76/$C$2)))),ROUND(元データ!C76/$C$2,(2)-INT(LOG(ABS(元データ!C76/$C$2)))))</f>
        <v>8</v>
      </c>
      <c r="M77" s="45"/>
    </row>
    <row r="78" spans="1:13" ht="18.75" customHeight="1">
      <c r="A78" s="24" t="s">
        <v>12</v>
      </c>
      <c r="B78" s="10" t="s">
        <v>176</v>
      </c>
      <c r="C78" s="4">
        <f>IF(元データ!C77/$C$2&gt;1,ROUND(元データ!C77/$C$2,(3)-INT(LOG(ABS(元データ!C77/$C$2)))),ROUND(元データ!C77/$C$2,(2)-INT(LOG(ABS(元データ!C77/$C$2)))))</f>
        <v>224</v>
      </c>
      <c r="M78" s="45"/>
    </row>
    <row r="79" spans="1:13" ht="18.75" customHeight="1">
      <c r="A79" s="24" t="s">
        <v>88</v>
      </c>
      <c r="B79" s="10" t="s">
        <v>177</v>
      </c>
      <c r="C79" s="4">
        <f>IF(元データ!C78/$C$2&gt;1,ROUND(元データ!C78/$C$2,(3)-INT(LOG(ABS(元データ!C78/$C$2)))),ROUND(元データ!C78/$C$2,(2)-INT(LOG(ABS(元データ!C78/$C$2)))))</f>
        <v>3.6669999999999998</v>
      </c>
      <c r="M79" s="45"/>
    </row>
    <row r="80" spans="1:13" ht="18.75" customHeight="1">
      <c r="A80" s="24" t="s">
        <v>89</v>
      </c>
      <c r="B80" s="10" t="s">
        <v>178</v>
      </c>
      <c r="C80" s="4">
        <f>IF(元データ!C79/$C$2&gt;1,ROUND(元データ!C79/$C$2,(3)-INT(LOG(ABS(元データ!C79/$C$2)))),ROUND(元データ!C79/$C$2,(2)-INT(LOG(ABS(元データ!C79/$C$2)))))</f>
        <v>15</v>
      </c>
      <c r="M80" s="45"/>
    </row>
    <row r="81" spans="1:13" ht="18.75" customHeight="1">
      <c r="A81" s="24" t="s">
        <v>90</v>
      </c>
      <c r="B81" s="10" t="s">
        <v>179</v>
      </c>
      <c r="C81" s="4">
        <f>IF(元データ!C80/$C$2&gt;1,ROUND(元データ!C80/$C$2,(3)-INT(LOG(ABS(元データ!C80/$C$2)))),ROUND(元データ!C80/$C$2,(2)-INT(LOG(ABS(元データ!C80/$C$2)))))</f>
        <v>2.3330000000000002</v>
      </c>
      <c r="M81" s="45"/>
    </row>
    <row r="82" spans="1:13" ht="18.75" customHeight="1">
      <c r="A82" s="24" t="s">
        <v>91</v>
      </c>
      <c r="B82" s="10" t="s">
        <v>180</v>
      </c>
      <c r="C82" s="4">
        <f>IF(元データ!C81/$C$2&gt;1,ROUND(元データ!C81/$C$2,(3)-INT(LOG(ABS(元データ!C81/$C$2)))),ROUND(元データ!C81/$C$2,(2)-INT(LOG(ABS(元データ!C81/$C$2)))))</f>
        <v>21</v>
      </c>
      <c r="M82" s="45"/>
    </row>
    <row r="83" spans="1:13" ht="18.75" customHeight="1">
      <c r="A83" s="24" t="s">
        <v>92</v>
      </c>
      <c r="B83" s="10" t="s">
        <v>181</v>
      </c>
      <c r="C83" s="4">
        <f>IF(元データ!C82/$C$2&gt;1,ROUND(元データ!C82/$C$2,(3)-INT(LOG(ABS(元データ!C82/$C$2)))),ROUND(元データ!C82/$C$2,(2)-INT(LOG(ABS(元データ!C82/$C$2)))))</f>
        <v>155</v>
      </c>
      <c r="M83" s="45"/>
    </row>
    <row r="84" spans="1:13">
      <c r="A84" s="24" t="s">
        <v>93</v>
      </c>
      <c r="B84" s="10" t="s">
        <v>182</v>
      </c>
      <c r="C84" s="4">
        <f>IF(元データ!C83/$C$2&gt;1,ROUND(元データ!C83/$C$2,(3)-INT(LOG(ABS(元データ!C83/$C$2)))),ROUND(元データ!C83/$C$2,(2)-INT(LOG(ABS(元データ!C83/$C$2)))))</f>
        <v>476.3</v>
      </c>
      <c r="M84" s="45"/>
    </row>
    <row r="85" spans="1:13">
      <c r="A85" s="24" t="s">
        <v>94</v>
      </c>
      <c r="B85" s="10" t="s">
        <v>183</v>
      </c>
      <c r="C85" s="4">
        <f>IF(元データ!C84/$C$2&gt;1,ROUND(元データ!C84/$C$2,(3)-INT(LOG(ABS(元データ!C84/$C$2)))),ROUND(元データ!C84/$C$2,(2)-INT(LOG(ABS(元データ!C84/$C$2)))))</f>
        <v>45.33</v>
      </c>
      <c r="M85" s="45"/>
    </row>
    <row r="86" spans="1:13">
      <c r="A86" s="24" t="s">
        <v>95</v>
      </c>
      <c r="B86" s="10" t="s">
        <v>184</v>
      </c>
      <c r="C86" s="4">
        <f>IF(元データ!C85/$C$2&gt;1,ROUND(元データ!C85/$C$2,(3)-INT(LOG(ABS(元データ!C85/$C$2)))),ROUND(元データ!C85/$C$2,(2)-INT(LOG(ABS(元データ!C85/$C$2)))))</f>
        <v>65</v>
      </c>
      <c r="M86" s="45"/>
    </row>
    <row r="87" spans="1:13">
      <c r="A87" s="24" t="s">
        <v>96</v>
      </c>
      <c r="B87" s="10" t="s">
        <v>185</v>
      </c>
      <c r="C87" s="4">
        <f>IF(元データ!C86/$C$2&gt;1,ROUND(元データ!C86/$C$2,(3)-INT(LOG(ABS(元データ!C86/$C$2)))),ROUND(元データ!C86/$C$2,(2)-INT(LOG(ABS(元データ!C86/$C$2)))))</f>
        <v>352</v>
      </c>
      <c r="M87" s="45"/>
    </row>
    <row r="88" spans="1:13">
      <c r="A88" s="24" t="s">
        <v>97</v>
      </c>
      <c r="B88" s="10" t="s">
        <v>186</v>
      </c>
      <c r="C88" s="4">
        <f>IF(元データ!C87/$C$2&gt;1,ROUND(元データ!C87/$C$2,(3)-INT(LOG(ABS(元データ!C87/$C$2)))),ROUND(元データ!C87/$C$2,(2)-INT(LOG(ABS(元データ!C87/$C$2)))))</f>
        <v>3.6669999999999998</v>
      </c>
      <c r="M88" s="45"/>
    </row>
    <row r="89" spans="1:13">
      <c r="A89" s="24" t="s">
        <v>98</v>
      </c>
      <c r="B89" s="10" t="s">
        <v>187</v>
      </c>
      <c r="C89" s="4">
        <f>IF(元データ!C88/$C$2&gt;1,ROUND(元データ!C88/$C$2,(3)-INT(LOG(ABS(元データ!C88/$C$2)))),ROUND(元データ!C88/$C$2,(2)-INT(LOG(ABS(元データ!C88/$C$2)))))</f>
        <v>416.7</v>
      </c>
      <c r="M89" s="45"/>
    </row>
    <row r="90" spans="1:13">
      <c r="A90" s="24" t="s">
        <v>99</v>
      </c>
      <c r="B90" s="10" t="s">
        <v>188</v>
      </c>
      <c r="C90" s="4">
        <f>IF(元データ!C89/$C$2&gt;1,ROUND(元データ!C89/$C$2,(3)-INT(LOG(ABS(元データ!C89/$C$2)))),ROUND(元データ!C89/$C$2,(2)-INT(LOG(ABS(元データ!C89/$C$2)))))</f>
        <v>90</v>
      </c>
      <c r="M90" s="45"/>
    </row>
    <row r="91" spans="1:13">
      <c r="A91" s="24" t="s">
        <v>100</v>
      </c>
      <c r="B91" s="10" t="s">
        <v>189</v>
      </c>
      <c r="C91" s="4">
        <f>IF(元データ!C90/$C$2&gt;1,ROUND(元データ!C90/$C$2,(3)-INT(LOG(ABS(元データ!C90/$C$2)))),ROUND(元データ!C90/$C$2,(2)-INT(LOG(ABS(元データ!C90/$C$2)))))</f>
        <v>24.67</v>
      </c>
      <c r="M91" s="45"/>
    </row>
    <row r="92" spans="1:13">
      <c r="A92" s="24" t="s">
        <v>15</v>
      </c>
      <c r="B92" s="10" t="s">
        <v>190</v>
      </c>
      <c r="C92" s="4">
        <f>IF(元データ!C91/$C$2&gt;1,ROUND(元データ!C91/$C$2,(3)-INT(LOG(ABS(元データ!C91/$C$2)))),ROUND(元データ!C91/$C$2,(2)-INT(LOG(ABS(元データ!C91/$C$2)))))</f>
        <v>80.33</v>
      </c>
      <c r="M92" s="45"/>
    </row>
    <row r="93" spans="1:13">
      <c r="A93" s="24" t="s">
        <v>101</v>
      </c>
      <c r="B93" s="10" t="s">
        <v>191</v>
      </c>
      <c r="C93" s="4">
        <f>IF(元データ!C92/$C$2&gt;1,ROUND(元データ!C92/$C$2,(3)-INT(LOG(ABS(元データ!C92/$C$2)))),ROUND(元データ!C92/$C$2,(2)-INT(LOG(ABS(元データ!C92/$C$2)))))</f>
        <v>18</v>
      </c>
      <c r="M93" s="45"/>
    </row>
    <row r="94" spans="1:13">
      <c r="A94" s="24" t="s">
        <v>102</v>
      </c>
      <c r="B94" s="10" t="s">
        <v>192</v>
      </c>
      <c r="C94" s="4">
        <f>IF(元データ!C93/$C$2&gt;1,ROUND(元データ!C93/$C$2,(3)-INT(LOG(ABS(元データ!C93/$C$2)))),ROUND(元データ!C93/$C$2,(2)-INT(LOG(ABS(元データ!C93/$C$2)))))</f>
        <v>55.67</v>
      </c>
      <c r="M94" s="45"/>
    </row>
    <row r="95" spans="1:13">
      <c r="A95" s="24" t="s">
        <v>103</v>
      </c>
      <c r="B95" s="13" t="s">
        <v>193</v>
      </c>
      <c r="C95" s="4">
        <f>IF(元データ!C94/$C$2&gt;1,ROUND(元データ!C94/$C$2,(3)-INT(LOG(ABS(元データ!C94/$C$2)))),ROUND(元データ!C94/$C$2,(2)-INT(LOG(ABS(元データ!C94/$C$2)))))</f>
        <v>40.33</v>
      </c>
      <c r="M95" s="45"/>
    </row>
    <row r="96" spans="1:13">
      <c r="A96" s="24" t="s">
        <v>104</v>
      </c>
      <c r="B96" s="13" t="s">
        <v>194</v>
      </c>
      <c r="C96" s="4">
        <f>IF(元データ!C95/$C$2&gt;1,ROUND(元データ!C95/$C$2,(3)-INT(LOG(ABS(元データ!C95/$C$2)))),ROUND(元データ!C95/$C$2,(2)-INT(LOG(ABS(元データ!C95/$C$2)))))</f>
        <v>26.33</v>
      </c>
      <c r="M96" s="45"/>
    </row>
    <row r="97" spans="1:13">
      <c r="A97" s="46" t="s">
        <v>17</v>
      </c>
      <c r="B97" s="13" t="s">
        <v>18</v>
      </c>
      <c r="C97" s="4">
        <f>IF(元データ!C96/$C$2&gt;1,ROUND(元データ!C96/$C$2,(3)-INT(LOG(ABS(元データ!C96/$C$2)))),ROUND(元データ!C96/$C$2,(2)-INT(LOG(ABS(元データ!C96/$C$2)))))</f>
        <v>33.33</v>
      </c>
      <c r="M97" s="45"/>
    </row>
  </sheetData>
  <sheetProtection algorithmName="SHA-512" hashValue="NTatel6L//HDfVqFImWVXgrTF/mXveOsqHVarqlknxNPGEs8XZOFMo9/+6nSqfC5zxqKSkzEt6RuWbznOc3Ecw==" saltValue="y/xDwuVbRWmViHjhcbTvJw==" spinCount="100000" sheet="1" objects="1" scenarios="1"/>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79338D7-ADB0-478F-9762-D6A110A07486}">
          <x14:formula1>
            <xm:f>元データ!$B$4:$B$96</xm:f>
          </x14:formula1>
          <xm:sqref>B2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元データ</vt:lpstr>
      <vt:lpstr>表紙</vt:lpstr>
      <vt:lpstr>換算係数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2024-05-28T00:44:56Z</dcterms:created>
  <dcterms:modified xsi:type="dcterms:W3CDTF">2024-07-18T11:13:06Z</dcterms:modified>
</cp:coreProperties>
</file>